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0_ncr:8100000_{A594F132-0373-4234-9671-F1D2BF12A96F}" xr6:coauthVersionLast="32" xr6:coauthVersionMax="32" xr10:uidLastSave="{00000000-0000-0000-0000-000000000000}"/>
  <bookViews>
    <workbookView xWindow="0" yWindow="0" windowWidth="17805" windowHeight="4470" xr2:uid="{00000000-000D-0000-FFFF-FFFF00000000}"/>
  </bookViews>
  <sheets>
    <sheet name="Administrativos" sheetId="1" r:id="rId1"/>
    <sheet name="Fortalecimiento" sheetId="2" r:id="rId2"/>
  </sheets>
  <definedNames>
    <definedName name="_xlnm.Print_Area" localSheetId="1">Fortalecimiento!$A$31:$U$82</definedName>
  </definedNames>
  <calcPr calcId="162913"/>
</workbook>
</file>

<file path=xl/calcChain.xml><?xml version="1.0" encoding="utf-8"?>
<calcChain xmlns="http://schemas.openxmlformats.org/spreadsheetml/2006/main">
  <c r="O29" i="1" l="1"/>
  <c r="T29" i="1" s="1"/>
  <c r="O80" i="1" l="1"/>
  <c r="T80" i="1" s="1"/>
  <c r="P74" i="2" l="1"/>
  <c r="N74" i="2"/>
  <c r="M74" i="2"/>
  <c r="L74" i="2"/>
  <c r="K74" i="2"/>
  <c r="J74" i="2"/>
  <c r="I74" i="2"/>
  <c r="Q19" i="2"/>
  <c r="P19" i="2"/>
  <c r="M19" i="2"/>
  <c r="I19" i="2"/>
  <c r="P180" i="1"/>
  <c r="M180" i="1"/>
  <c r="J180" i="1"/>
  <c r="I180" i="1"/>
  <c r="P143" i="1"/>
  <c r="J143" i="1"/>
  <c r="I143" i="1"/>
  <c r="P113" i="1"/>
  <c r="M113" i="1"/>
  <c r="J113" i="1"/>
  <c r="I113" i="1"/>
  <c r="P58" i="1"/>
  <c r="J58" i="1"/>
  <c r="I58" i="1"/>
  <c r="P50" i="1"/>
  <c r="I50" i="1"/>
  <c r="P36" i="1"/>
  <c r="J36" i="1"/>
  <c r="I36" i="1"/>
  <c r="O64" i="2"/>
  <c r="T64" i="2" s="1"/>
  <c r="O63" i="2"/>
  <c r="T63" i="2" s="1"/>
  <c r="O175" i="1" l="1"/>
  <c r="T175" i="1" s="1"/>
  <c r="O176" i="1"/>
  <c r="T176" i="1" s="1"/>
  <c r="O177" i="1"/>
  <c r="T177" i="1" s="1"/>
  <c r="O178" i="1"/>
  <c r="T178" i="1" s="1"/>
  <c r="O179" i="1"/>
  <c r="T179" i="1" s="1"/>
  <c r="S180" i="1"/>
  <c r="R180" i="1"/>
  <c r="Q180" i="1"/>
  <c r="N180" i="1"/>
  <c r="K180" i="1"/>
  <c r="O62" i="2"/>
  <c r="T62" i="2" s="1"/>
  <c r="O79" i="1" l="1"/>
  <c r="T79" i="1" s="1"/>
  <c r="O61" i="2" l="1"/>
  <c r="T61" i="2" s="1"/>
  <c r="O6" i="2"/>
  <c r="O6" i="1" l="1"/>
  <c r="O62" i="1"/>
  <c r="O63" i="1"/>
  <c r="O64" i="1"/>
  <c r="O65" i="1"/>
  <c r="O66" i="1"/>
  <c r="O67" i="1"/>
  <c r="O68" i="1"/>
  <c r="O69" i="1"/>
  <c r="O70" i="1"/>
  <c r="O74" i="1"/>
  <c r="O75" i="1"/>
  <c r="O76" i="1"/>
  <c r="O77" i="1"/>
  <c r="O78" i="1"/>
  <c r="O81" i="1"/>
  <c r="O82" i="1"/>
  <c r="O83" i="1"/>
  <c r="O84" i="1"/>
  <c r="O86" i="1"/>
  <c r="O87" i="1"/>
  <c r="O88" i="1"/>
  <c r="O89" i="1"/>
  <c r="O90" i="1"/>
  <c r="O91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L19" i="2"/>
  <c r="O164" i="1"/>
  <c r="T164" i="1" s="1"/>
  <c r="O60" i="2" l="1"/>
  <c r="T60" i="2" s="1"/>
  <c r="O59" i="2"/>
  <c r="T59" i="2" s="1"/>
  <c r="O58" i="2" l="1"/>
  <c r="T58" i="2" s="1"/>
  <c r="O57" i="2"/>
  <c r="T57" i="2" s="1"/>
  <c r="O71" i="1" l="1"/>
  <c r="O72" i="1"/>
  <c r="O73" i="1"/>
  <c r="O85" i="1"/>
  <c r="O93" i="1"/>
  <c r="O61" i="1"/>
  <c r="O7" i="1"/>
  <c r="O92" i="1" l="1"/>
  <c r="O113" i="1" s="1"/>
  <c r="O174" i="1"/>
  <c r="T174" i="1" s="1"/>
  <c r="O173" i="1" l="1"/>
  <c r="T173" i="1" s="1"/>
  <c r="O56" i="2" l="1"/>
  <c r="T56" i="2" s="1"/>
  <c r="O55" i="2"/>
  <c r="T55" i="2" l="1"/>
  <c r="O54" i="2"/>
  <c r="T54" i="2" s="1"/>
  <c r="O53" i="2"/>
  <c r="T53" i="2" s="1"/>
  <c r="O52" i="2" l="1"/>
  <c r="T52" i="2" s="1"/>
  <c r="O65" i="2"/>
  <c r="T65" i="2" s="1"/>
  <c r="O73" i="2" l="1"/>
  <c r="T73" i="2" s="1"/>
  <c r="O68" i="2"/>
  <c r="T68" i="2" s="1"/>
  <c r="O51" i="2" l="1"/>
  <c r="T51" i="2" s="1"/>
  <c r="O50" i="2" l="1"/>
  <c r="T50" i="2" s="1"/>
  <c r="O49" i="2"/>
  <c r="T49" i="2" s="1"/>
  <c r="O172" i="1"/>
  <c r="T172" i="1" s="1"/>
  <c r="O48" i="2" l="1"/>
  <c r="T48" i="2" s="1"/>
  <c r="T76" i="1" l="1"/>
  <c r="O47" i="2" l="1"/>
  <c r="O46" i="2"/>
  <c r="T47" i="2" l="1"/>
  <c r="T46" i="2"/>
  <c r="M50" i="1"/>
  <c r="M36" i="1"/>
  <c r="O45" i="2"/>
  <c r="T45" i="2" s="1"/>
  <c r="O11" i="2"/>
  <c r="T11" i="2" l="1"/>
  <c r="O11" i="1"/>
  <c r="T11" i="1" l="1"/>
  <c r="O171" i="1"/>
  <c r="T171" i="1" s="1"/>
  <c r="O44" i="2" l="1"/>
  <c r="T44" i="2" s="1"/>
  <c r="O135" i="1" l="1"/>
  <c r="T135" i="1" s="1"/>
  <c r="O136" i="1"/>
  <c r="O137" i="1"/>
  <c r="N58" i="1" l="1"/>
  <c r="M58" i="1"/>
  <c r="M115" i="1" s="1"/>
  <c r="O43" i="2"/>
  <c r="T43" i="2" s="1"/>
  <c r="O67" i="2"/>
  <c r="O66" i="2"/>
  <c r="T67" i="2" l="1"/>
  <c r="T66" i="2"/>
  <c r="L58" i="1"/>
  <c r="Q74" i="2"/>
  <c r="S74" i="2"/>
  <c r="R74" i="2"/>
  <c r="O72" i="2"/>
  <c r="T72" i="2" s="1"/>
  <c r="O170" i="1"/>
  <c r="T170" i="1" l="1"/>
  <c r="N19" i="2"/>
  <c r="J19" i="2"/>
  <c r="K19" i="2"/>
  <c r="L36" i="1" l="1"/>
  <c r="L50" i="1"/>
  <c r="K58" i="1"/>
  <c r="L113" i="1"/>
  <c r="O54" i="1"/>
  <c r="O55" i="1"/>
  <c r="O56" i="1"/>
  <c r="O57" i="1"/>
  <c r="O53" i="1"/>
  <c r="O40" i="1"/>
  <c r="O41" i="1"/>
  <c r="O42" i="1"/>
  <c r="O43" i="1"/>
  <c r="O44" i="1"/>
  <c r="O45" i="1"/>
  <c r="O46" i="1"/>
  <c r="O47" i="1"/>
  <c r="O48" i="1"/>
  <c r="O49" i="1"/>
  <c r="O39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0" i="1"/>
  <c r="O31" i="1"/>
  <c r="O32" i="1"/>
  <c r="O33" i="1"/>
  <c r="O34" i="1"/>
  <c r="O35" i="1"/>
  <c r="O58" i="1" l="1"/>
  <c r="O50" i="1"/>
  <c r="O36" i="1"/>
  <c r="L115" i="1"/>
  <c r="O169" i="1"/>
  <c r="T169" i="1" s="1"/>
  <c r="O12" i="2" l="1"/>
  <c r="T12" i="2" s="1"/>
  <c r="O42" i="2" l="1"/>
  <c r="T42" i="2" s="1"/>
  <c r="T57" i="1" l="1"/>
  <c r="O41" i="2"/>
  <c r="T41" i="2" s="1"/>
  <c r="O40" i="2"/>
  <c r="O168" i="1"/>
  <c r="T168" i="1" l="1"/>
  <c r="T40" i="2"/>
  <c r="T70" i="1"/>
  <c r="T107" i="1"/>
  <c r="T108" i="1"/>
  <c r="T106" i="1"/>
  <c r="T105" i="1"/>
  <c r="T96" i="1"/>
  <c r="T94" i="1"/>
  <c r="T112" i="1"/>
  <c r="T101" i="1"/>
  <c r="T81" i="1"/>
  <c r="T102" i="1"/>
  <c r="T111" i="1" l="1"/>
  <c r="T99" i="1"/>
  <c r="T110" i="1"/>
  <c r="T56" i="1"/>
  <c r="T97" i="1"/>
  <c r="O18" i="2"/>
  <c r="T18" i="2" s="1"/>
  <c r="T28" i="1"/>
  <c r="T27" i="1" l="1"/>
  <c r="T32" i="1" l="1"/>
  <c r="T86" i="1"/>
  <c r="T62" i="1"/>
  <c r="T6" i="2" l="1"/>
  <c r="O71" i="2"/>
  <c r="T71" i="2" s="1"/>
  <c r="O70" i="2"/>
  <c r="O69" i="2"/>
  <c r="T69" i="2" s="1"/>
  <c r="T70" i="2" l="1"/>
  <c r="O167" i="1"/>
  <c r="T167" i="1" s="1"/>
  <c r="O37" i="2" l="1"/>
  <c r="O38" i="2"/>
  <c r="T38" i="2" s="1"/>
  <c r="O39" i="2"/>
  <c r="T39" i="2" s="1"/>
  <c r="Q113" i="1"/>
  <c r="R113" i="1"/>
  <c r="S113" i="1"/>
  <c r="O74" i="2" l="1"/>
  <c r="T37" i="2"/>
  <c r="T74" i="2" s="1"/>
  <c r="I115" i="1" l="1"/>
  <c r="P115" i="1"/>
  <c r="S50" i="1"/>
  <c r="R50" i="1"/>
  <c r="Q50" i="1"/>
  <c r="N50" i="1"/>
  <c r="K50" i="1"/>
  <c r="J50" i="1"/>
  <c r="N36" i="1"/>
  <c r="K36" i="1"/>
  <c r="T45" i="1"/>
  <c r="K115" i="1" l="1"/>
  <c r="J115" i="1"/>
  <c r="T93" i="1" l="1"/>
  <c r="O163" i="1" l="1"/>
  <c r="T163" i="1" s="1"/>
  <c r="O7" i="2"/>
  <c r="T7" i="2" l="1"/>
  <c r="O10" i="2" l="1"/>
  <c r="T10" i="2" s="1"/>
  <c r="T46" i="1" l="1"/>
  <c r="T31" i="1" l="1"/>
  <c r="T92" i="1"/>
  <c r="T90" i="1"/>
  <c r="T89" i="1"/>
  <c r="T88" i="1"/>
  <c r="T91" i="1" l="1"/>
  <c r="T83" i="1"/>
  <c r="T66" i="1" l="1"/>
  <c r="T65" i="1"/>
  <c r="T63" i="1"/>
  <c r="T54" i="1"/>
  <c r="T34" i="1"/>
  <c r="T9" i="1" l="1"/>
  <c r="O165" i="1"/>
  <c r="T165" i="1" s="1"/>
  <c r="O166" i="1"/>
  <c r="T166" i="1" s="1"/>
  <c r="O162" i="1"/>
  <c r="O130" i="1"/>
  <c r="O131" i="1"/>
  <c r="T131" i="1" s="1"/>
  <c r="O132" i="1"/>
  <c r="T132" i="1" s="1"/>
  <c r="O133" i="1"/>
  <c r="T133" i="1" s="1"/>
  <c r="O134" i="1"/>
  <c r="T134" i="1" s="1"/>
  <c r="T136" i="1"/>
  <c r="T137" i="1"/>
  <c r="O138" i="1"/>
  <c r="T138" i="1" s="1"/>
  <c r="O139" i="1"/>
  <c r="T139" i="1" s="1"/>
  <c r="O140" i="1"/>
  <c r="T140" i="1" s="1"/>
  <c r="O141" i="1"/>
  <c r="T141" i="1" s="1"/>
  <c r="O142" i="1"/>
  <c r="T142" i="1" s="1"/>
  <c r="K143" i="1"/>
  <c r="M143" i="1"/>
  <c r="N143" i="1"/>
  <c r="Q143" i="1"/>
  <c r="R143" i="1"/>
  <c r="S143" i="1"/>
  <c r="T64" i="1"/>
  <c r="T67" i="1"/>
  <c r="T68" i="1"/>
  <c r="T69" i="1"/>
  <c r="T71" i="1"/>
  <c r="T72" i="1"/>
  <c r="T73" i="1"/>
  <c r="T74" i="1"/>
  <c r="T75" i="1"/>
  <c r="T77" i="1"/>
  <c r="T78" i="1"/>
  <c r="T82" i="1"/>
  <c r="T85" i="1"/>
  <c r="T87" i="1"/>
  <c r="T95" i="1"/>
  <c r="T98" i="1"/>
  <c r="T100" i="1"/>
  <c r="T103" i="1"/>
  <c r="T104" i="1"/>
  <c r="T109" i="1"/>
  <c r="T61" i="1"/>
  <c r="T55" i="1"/>
  <c r="Q58" i="1"/>
  <c r="R58" i="1"/>
  <c r="S58" i="1"/>
  <c r="Q36" i="1"/>
  <c r="R36" i="1"/>
  <c r="S36" i="1"/>
  <c r="T40" i="1"/>
  <c r="T41" i="1"/>
  <c r="T42" i="1"/>
  <c r="T43" i="1"/>
  <c r="T44" i="1"/>
  <c r="T47" i="1"/>
  <c r="T48" i="1"/>
  <c r="T49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30" i="1"/>
  <c r="T33" i="1"/>
  <c r="T35" i="1"/>
  <c r="O180" i="1" l="1"/>
  <c r="T130" i="1"/>
  <c r="T143" i="1" s="1"/>
  <c r="O143" i="1"/>
  <c r="T6" i="1"/>
  <c r="T36" i="1" s="1"/>
  <c r="T84" i="1"/>
  <c r="T113" i="1" s="1"/>
  <c r="S115" i="1"/>
  <c r="R115" i="1"/>
  <c r="Q115" i="1"/>
  <c r="T162" i="1"/>
  <c r="T180" i="1" s="1"/>
  <c r="T53" i="1"/>
  <c r="T58" i="1" s="1"/>
  <c r="N115" i="1"/>
  <c r="T39" i="1"/>
  <c r="T50" i="1" s="1"/>
  <c r="S19" i="2"/>
  <c r="R19" i="2"/>
  <c r="O17" i="2"/>
  <c r="T17" i="2" s="1"/>
  <c r="O16" i="2"/>
  <c r="T16" i="2" s="1"/>
  <c r="O15" i="2"/>
  <c r="O14" i="2"/>
  <c r="O13" i="2"/>
  <c r="T13" i="2" s="1"/>
  <c r="O9" i="2"/>
  <c r="O8" i="2"/>
  <c r="O19" i="2" l="1"/>
  <c r="T15" i="2"/>
  <c r="T14" i="2"/>
  <c r="O115" i="1"/>
  <c r="T9" i="2"/>
  <c r="T8" i="2"/>
  <c r="T115" i="1"/>
  <c r="T19" i="2" l="1"/>
  <c r="U8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se le pagara 1 dias mas</t>
        </r>
      </text>
    </comment>
    <comment ref="C2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dos dias de villas 24 de marzo y 28 de abril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CAMBIO DE OUESTO Y SE AUMENTO EL SUELDO </t>
        </r>
      </text>
    </comment>
    <comment ref="C42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el dia 28 de abril de villas </t>
        </r>
      </text>
    </comment>
    <comment ref="C4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el dia 28 de abril de villas </t>
        </r>
      </text>
    </comment>
    <comment ref="C57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dos dias mas y se le aumento el sueldo</t>
        </r>
      </text>
    </comment>
    <comment ref="C6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dos dias 24 de marzo y 28 de abril</t>
        </r>
      </text>
    </comment>
    <comment ref="C67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cambio de puesto</t>
        </r>
      </text>
    </comment>
    <comment ref="C91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dos dias mas</t>
        </r>
      </text>
    </comment>
    <comment ref="C95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PAGARLE UN DIA </t>
        </r>
      </text>
    </comment>
    <comment ref="C103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 mas </t>
        </r>
      </text>
    </comment>
    <comment ref="C109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 mas </t>
        </r>
      </text>
    </comment>
    <comment ref="C110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 mas </t>
        </r>
      </text>
    </comment>
    <comment ref="C111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 mas</t>
        </r>
      </text>
    </comment>
    <comment ref="C112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 mas Y SUBIO SUELDO </t>
        </r>
      </text>
    </comment>
    <comment ref="C177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pagara 5 dias mas </t>
        </r>
      </text>
    </comment>
    <comment ref="C1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vaca 16 al 29 de abril</t>
        </r>
      </text>
    </comment>
    <comment ref="C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3 guardias de las vaca de medina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pagarle media guardia de semana santa </t>
        </r>
      </text>
    </comment>
    <comment ref="C4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se le pagara por bono</t>
        </r>
      </text>
    </comment>
    <comment ref="C48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EL DIA 6 Y 7 DE MAYO</t>
        </r>
      </text>
    </comment>
    <comment ref="C53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INCAPACIDAD DEL 2 AL 8 DE MAYO</t>
        </r>
      </text>
    </comment>
    <comment ref="C55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EL DIA 2 Y 3 DE MAYO</t>
        </r>
      </text>
    </comment>
    <comment ref="C57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5 Y 6 DE MAYO</t>
        </r>
      </text>
    </comment>
    <comment ref="C58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EL DIA 30 DE ABRIL Y 1 DE MAYO</t>
        </r>
      </text>
    </comment>
    <comment ref="C6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dos gaurdias de las vaca de medina </t>
        </r>
      </text>
    </comment>
  </commentList>
</comments>
</file>

<file path=xl/sharedStrings.xml><?xml version="1.0" encoding="utf-8"?>
<sst xmlns="http://schemas.openxmlformats.org/spreadsheetml/2006/main" count="1492" uniqueCount="523">
  <si>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</si>
  <si>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</si>
  <si>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</si>
  <si>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</si>
  <si>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</si>
  <si>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</si>
  <si>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</si>
  <si>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</si>
  <si>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</si>
  <si>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</si>
  <si>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</si>
  <si>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</si>
  <si>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</si>
  <si>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</si>
  <si>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</si>
  <si>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</si>
  <si>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</si>
  <si>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</si>
  <si>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</si>
  <si>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</si>
  <si>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</si>
  <si>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</si>
  <si>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</si>
  <si>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</si>
  <si>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</si>
  <si>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</si>
  <si>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</si>
  <si>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</si>
  <si>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</si>
  <si>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</si>
  <si>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</si>
  <si>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</si>
  <si>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</si>
  <si>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</si>
  <si>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</si>
  <si>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</si>
  <si>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</si>
  <si>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</si>
  <si>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</si>
  <si>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</si>
  <si>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</si>
  <si>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</si>
  <si>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</si>
  <si>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</si>
  <si>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</si>
  <si>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</si>
  <si>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</si>
  <si>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</si>
  <si>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</si>
  <si>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</si>
  <si>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RICARDO MALDONADO MARTINEZ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</si>
  <si>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</si>
  <si>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</si>
  <si>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</si>
  <si>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</si>
  <si>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</si>
  <si>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</si>
  <si>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</si>
  <si>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</si>
  <si>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</si>
  <si>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</si>
  <si>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</si>
  <si>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</si>
  <si>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</si>
  <si>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</si>
  <si>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CARLOS HERNANDEZ SUAREZ</t>
  </si>
  <si>
    <t>DIRECTOR GENERAL</t>
  </si>
  <si>
    <t>JUZGADO MUNICIPAL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</si>
  <si>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</si>
  <si>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</si>
  <si>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</si>
  <si>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</si>
  <si>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</si>
  <si>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</si>
  <si>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</si>
  <si>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</si>
  <si>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</si>
  <si>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</si>
  <si>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</si>
  <si>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JOEL ALEJANDRO GARCIA VELAZQUEZ</t>
  </si>
  <si>
    <t>5111-300-201</t>
  </si>
  <si>
    <t>15 DE JULIO 2015</t>
  </si>
  <si>
    <t>HECTOR HUGO GUTIERREZ CERVANTES</t>
  </si>
  <si>
    <t>JURIDICO</t>
  </si>
  <si>
    <t>JONATHAN LEVI PACHECO IBARRA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</si>
  <si>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</si>
  <si>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</si>
  <si>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</si>
  <si>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</si>
  <si>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</si>
  <si>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</si>
  <si>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</si>
  <si>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</si>
  <si>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</si>
  <si>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</si>
  <si>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</si>
  <si>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</si>
  <si>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</si>
  <si>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</si>
  <si>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</si>
  <si>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</si>
  <si>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</si>
  <si>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</si>
  <si>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</si>
  <si>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</si>
  <si>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</si>
  <si>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</si>
  <si>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</si>
  <si>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</si>
  <si>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</si>
  <si>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</si>
  <si>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</si>
  <si>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</si>
  <si>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</si>
  <si>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</si>
  <si>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</si>
  <si>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</si>
  <si>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</si>
  <si>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</si>
  <si>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</si>
  <si>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</si>
  <si>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</si>
  <si>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</si>
  <si>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</si>
  <si>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</si>
  <si>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</si>
  <si>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</si>
  <si>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</si>
  <si>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</si>
  <si>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</si>
  <si>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</si>
  <si>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</si>
  <si>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GABRIELA ANAISABEL CARRILLO LOPEZ</t>
  </si>
  <si>
    <t>16 DE FEBRERO 2015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</si>
  <si>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</si>
  <si>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</si>
  <si>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</si>
  <si>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</si>
  <si>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</si>
  <si>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</si>
  <si>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</si>
  <si>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</si>
  <si>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</si>
  <si>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</si>
  <si>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</si>
  <si>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</si>
  <si>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</si>
  <si>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DIEGO RAUL ZAVALA HERNANDEZ</t>
  </si>
  <si>
    <t>16 DE ENERO 2015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</si>
  <si>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</si>
  <si>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</si>
  <si>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</si>
  <si>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</si>
  <si>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</si>
  <si>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</si>
  <si>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</si>
  <si>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</si>
  <si>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</si>
  <si>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</si>
  <si>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</si>
  <si>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</si>
  <si>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VELAZQUEZ TORRES</t>
  </si>
  <si>
    <t>MIGUEL ANGEL VENEGAS GARCIA</t>
  </si>
  <si>
    <t xml:space="preserve">RAFAEL HERMOSILLO BOTELLO </t>
  </si>
  <si>
    <t>RAFAEL VELAZQUEZ LOPEZ</t>
  </si>
  <si>
    <t>MECANICO</t>
  </si>
  <si>
    <t>03 DE NOVIEMBRE 2015</t>
  </si>
  <si>
    <t>EVARISTO MADRIGAL RODRIGUEZ</t>
  </si>
  <si>
    <t>RODOLFO CESAR  MUNGUIA BELTRAN</t>
  </si>
  <si>
    <t>JULIO CESAR CURIEL PEREZ</t>
  </si>
  <si>
    <t>ROBERTO GONZALEZ MORENO</t>
  </si>
  <si>
    <t>OSCAR PRECIADO MUÑIZ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</si>
  <si>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</si>
  <si>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</si>
  <si>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</si>
  <si>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</si>
  <si>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</si>
  <si>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</si>
  <si>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</si>
  <si>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</si>
  <si>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</si>
  <si>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</si>
  <si>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</si>
  <si>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</si>
  <si>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</si>
  <si>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</si>
  <si>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</si>
  <si>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</si>
  <si>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</si>
  <si>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</si>
  <si>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</si>
  <si>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</si>
  <si>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</si>
  <si>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</si>
  <si>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</si>
  <si>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</si>
  <si>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</si>
  <si>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</si>
  <si>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</si>
  <si>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</si>
  <si>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</si>
  <si>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</si>
  <si>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</si>
  <si>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</si>
  <si>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</si>
  <si>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</si>
  <si>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</si>
  <si>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</si>
  <si>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</si>
  <si>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</si>
  <si>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</si>
  <si>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</si>
  <si>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</si>
  <si>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</si>
  <si>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</si>
  <si>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GERARDO PASOS RAMIREZ</t>
  </si>
  <si>
    <t xml:space="preserve">PARQUES Y JARDINES </t>
  </si>
  <si>
    <t>ASEO PUBLICO (SERVICIOS GENERALES)</t>
  </si>
  <si>
    <t xml:space="preserve">LUCILA GUTIERREZ CRUZ  </t>
  </si>
  <si>
    <t>ROGELIO MARQUEZ HERNANDEZ</t>
  </si>
  <si>
    <t>ALESSANDRA MONSERRATH MARTINEZ TERAN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</si>
  <si>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</si>
  <si>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</si>
  <si>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</si>
  <si>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</si>
  <si>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</si>
  <si>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</si>
  <si>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</si>
  <si>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POLICIA DE LINEA</t>
  </si>
  <si>
    <t>BERNARDINO HERNANDEZ GARCIA</t>
  </si>
  <si>
    <t>PEDRO CASTELLANOS CERNA</t>
  </si>
  <si>
    <t>PROTECCION CIVIL Y BOMBEROS</t>
  </si>
  <si>
    <t>RAMON ANGEL ORTEGA ZERMEÑO</t>
  </si>
  <si>
    <t>COORDINADOR DE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</si>
  <si>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</si>
  <si>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</si>
  <si>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</si>
  <si>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</si>
  <si>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</si>
  <si>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</si>
  <si>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</si>
  <si>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</si>
  <si>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</si>
  <si>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</si>
  <si>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</si>
  <si>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</si>
  <si>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</si>
  <si>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</si>
  <si>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</si>
  <si>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</si>
  <si>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</si>
  <si>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</si>
  <si>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</si>
  <si>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</si>
  <si>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</si>
  <si>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</si>
  <si>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</si>
  <si>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</si>
  <si>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</si>
  <si>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</si>
  <si>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</si>
  <si>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</si>
  <si>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</si>
  <si>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</si>
  <si>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</si>
  <si>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JAY-11-02015-18/01</t>
  </si>
  <si>
    <t>JAY-12-02015-18/01</t>
  </si>
  <si>
    <t>JAY-13-02015-18/01</t>
  </si>
  <si>
    <t>JOM-01-02015-18/01</t>
  </si>
  <si>
    <t>JCU-02-02015-18/03</t>
  </si>
  <si>
    <t>JCU-03-02015-18/03</t>
  </si>
  <si>
    <t>JJM-01-02015-18/01</t>
  </si>
  <si>
    <t>JPT-01-02015-18/01</t>
  </si>
  <si>
    <t>JRC-01-02015-18/01</t>
  </si>
  <si>
    <t>JDS-01-02015-18/01</t>
  </si>
  <si>
    <t>JDS-02-02015-18/03</t>
  </si>
  <si>
    <t>JJU-01-02015-18/01</t>
  </si>
  <si>
    <t>JJU-02-02015-18/03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</si>
  <si>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</si>
  <si>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</si>
  <si>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</si>
  <si>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</si>
  <si>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</si>
  <si>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</si>
  <si>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</si>
  <si>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</si>
  <si>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</si>
  <si>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</si>
  <si>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</si>
  <si>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</si>
  <si>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</si>
  <si>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</si>
  <si>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</si>
  <si>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</si>
  <si>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</si>
  <si>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JSM-02-02015-18/02</t>
  </si>
  <si>
    <t>JSM-03-02015-18/02</t>
  </si>
  <si>
    <t>JSM-04-02015-18/02</t>
  </si>
  <si>
    <t>JSM-05-02015-18/03</t>
  </si>
  <si>
    <t>JMS-08-02015-18/03</t>
  </si>
  <si>
    <t>JSM-09-02015-18/03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</si>
  <si>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</si>
  <si>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</si>
  <si>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</si>
  <si>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</si>
  <si>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</si>
  <si>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</si>
  <si>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JSG-17-02015-18/03</t>
  </si>
  <si>
    <t>JSG-18-02015-18/03</t>
  </si>
  <si>
    <t>JSG-19-02015-18/03</t>
  </si>
  <si>
    <t>JSG-21-02015-18/03</t>
  </si>
  <si>
    <t>JSG-23-02015-18/03</t>
  </si>
  <si>
    <t>JSG-26-02015-18/03</t>
  </si>
  <si>
    <t>JSG-04-02015-18/02</t>
  </si>
  <si>
    <t>JSG-05-02015-18/03</t>
  </si>
  <si>
    <t>JSG-06-02015-18/03</t>
  </si>
  <si>
    <t>JSG-07-02015-18/03</t>
  </si>
  <si>
    <t>RAMIRO VELAZQUEZ VALLIN</t>
  </si>
  <si>
    <t>DIONISIO VIZCARRA GAMON</t>
  </si>
  <si>
    <t>MARIA ANGELICA DE LEON PONCE</t>
  </si>
  <si>
    <t>JCT-03-02015-18/03</t>
  </si>
  <si>
    <t>08 DE ENERO 2016</t>
  </si>
  <si>
    <t>JESUS ALEJANDRO CUELLAR ALVAREZ</t>
  </si>
  <si>
    <t xml:space="preserve">LEONEL AGUAYO CARDENAS </t>
  </si>
  <si>
    <t xml:space="preserve">POLICIA DE LINEA EVENTUAL </t>
  </si>
  <si>
    <t>DIRECTOR</t>
  </si>
  <si>
    <t>16 DE AGOSTO 2015</t>
  </si>
  <si>
    <t xml:space="preserve">01 DE OCTUBRE 2015 </t>
  </si>
  <si>
    <t xml:space="preserve">ANGEL CRUZ CABRERA </t>
  </si>
  <si>
    <t>JSP-02-02015-18/03</t>
  </si>
  <si>
    <t>MARTHA GOMEZ SUAREZ</t>
  </si>
  <si>
    <t>03 DE ABRIL 2016</t>
  </si>
  <si>
    <t>MANUEL ESPINOZA VELAZQUEZ</t>
  </si>
  <si>
    <t xml:space="preserve">OFICIAL EVENTUAL </t>
  </si>
  <si>
    <t>JOSE ROBERTO PLASCENCIA VELAZQUEZ</t>
  </si>
  <si>
    <t>EMPEDRADOR</t>
  </si>
  <si>
    <t>16 DE ABRIL 2016</t>
  </si>
  <si>
    <t>MOISES TORRES RAMIREZ</t>
  </si>
  <si>
    <t xml:space="preserve">UNIDAD DE TRASPARENCIA 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</si>
  <si>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</si>
  <si>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</si>
  <si>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</si>
  <si>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</si>
  <si>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</si>
  <si>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</si>
  <si>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</si>
  <si>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</si>
  <si>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</si>
  <si>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</si>
  <si>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</si>
  <si>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</si>
  <si>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</si>
  <si>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</si>
  <si>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</si>
  <si>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</si>
  <si>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</si>
  <si>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</si>
  <si>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</si>
  <si>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</si>
  <si>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MAYO 2010</t>
  </si>
  <si>
    <t>16 DE FEBRERO 2010</t>
  </si>
  <si>
    <t>PAGO DE SUELDO COMO AUXILIAR DE ASEO PUBLICO EVENTUAL EN LA PLAZA DE EX HACIENDA CORRESPONDIENTE A LA 2 DA QNA DE OCTUBRE 2016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</si>
  <si>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</si>
  <si>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</si>
  <si>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</si>
  <si>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</si>
  <si>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</si>
  <si>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</si>
  <si>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01 DE DICIEMBRE 2016</t>
  </si>
  <si>
    <t>MOISES ARON CUELLAR FLORES</t>
  </si>
  <si>
    <t>AGENTE DE VIALIDAD</t>
  </si>
  <si>
    <t>MARTIN BERNAL RUVALCABA</t>
  </si>
  <si>
    <t>JSG-25-02015-18/03</t>
  </si>
  <si>
    <t>JSG-02-02015-18/03</t>
  </si>
  <si>
    <t>JAY-03-02015-18/01</t>
  </si>
  <si>
    <t>JAY-04-02015-18/03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</si>
  <si>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</si>
  <si>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</si>
  <si>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</si>
  <si>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</si>
  <si>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</si>
  <si>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</si>
  <si>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</si>
  <si>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</si>
  <si>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</si>
  <si>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</si>
  <si>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</si>
  <si>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JUT-01-02015-18/01</t>
  </si>
  <si>
    <t>JCU-01-02015-18/01</t>
  </si>
  <si>
    <t>JPT-02-02015-18/03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</si>
  <si>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</si>
  <si>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</si>
  <si>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</si>
  <si>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</si>
  <si>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</si>
  <si>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</si>
  <si>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MANTENIMIENTO DE UNIDAD DEPORTIVA</t>
  </si>
  <si>
    <t>INTENDENTE D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</si>
  <si>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</si>
  <si>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</si>
  <si>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</si>
  <si>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</si>
  <si>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</si>
  <si>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</si>
  <si>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</si>
  <si>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</si>
  <si>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</si>
  <si>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</si>
  <si>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</si>
  <si>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</si>
  <si>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</si>
  <si>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</si>
  <si>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SUPERVISOR DE PARQUES Y JARDINES</t>
  </si>
  <si>
    <t>MANTENIMIENTO DE PANTEONES</t>
  </si>
  <si>
    <t>INTENDENTE A</t>
  </si>
  <si>
    <t>JPT-03-02015-18/04</t>
  </si>
  <si>
    <t>AUXILIAR AGUA POTABLE B</t>
  </si>
  <si>
    <t>AUXILIAR DE PLANTA DE TRATAMIENTO</t>
  </si>
  <si>
    <t>JAP-10-02015-18/03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</si>
  <si>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</si>
  <si>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</si>
  <si>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</si>
  <si>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</si>
  <si>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</si>
  <si>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</si>
  <si>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</si>
  <si>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</si>
  <si>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11 DE ENERO 2017</t>
  </si>
  <si>
    <t>16 DE ENERO 2017</t>
  </si>
  <si>
    <t>OMAR ALBERTO ARIAS REYES</t>
  </si>
  <si>
    <t>EYMARD CUITLAHUAC BENITEZ LLAMAS</t>
  </si>
  <si>
    <t>ALBAÑIL</t>
  </si>
  <si>
    <t>03 DE MARZO 2017</t>
  </si>
  <si>
    <t>PRICILIA DE LA PAZ GARCIA PEREZ</t>
  </si>
  <si>
    <t>DAVID LEON CORTES</t>
  </si>
  <si>
    <t>JPC-01-02015-18/01</t>
  </si>
  <si>
    <t>SE TERMINO SU LICENCIA EL DIA 01 DE MARZO DEL 2017</t>
  </si>
  <si>
    <t>ALFREDO ALVAREZ HUERTA</t>
  </si>
  <si>
    <t>ECOLOGIA</t>
  </si>
  <si>
    <t>16 DE MARZO 2017</t>
  </si>
  <si>
    <t>01 DE ENERO2017</t>
  </si>
  <si>
    <t>MARA LIZETH CRUZ DE LEON</t>
  </si>
  <si>
    <t>OFICIALIA MAYOR</t>
  </si>
  <si>
    <t>28 DE MARZO 2017</t>
  </si>
  <si>
    <t>EVERARDO GONZALEZ CARMONA</t>
  </si>
  <si>
    <t>05 DE ABRIL 2017</t>
  </si>
  <si>
    <t>ISRAEL TELLO MENDIOLA</t>
  </si>
  <si>
    <t>ANABEL VARGAS GARCIA</t>
  </si>
  <si>
    <t>01 DE ABRIL 2017</t>
  </si>
  <si>
    <t>04 DE ABRIL 2017</t>
  </si>
  <si>
    <t>06 DE ABRIL 2017</t>
  </si>
  <si>
    <t>J. JESUS MORALES SANCHEZ</t>
  </si>
  <si>
    <t xml:space="preserve">OFICIAL </t>
  </si>
  <si>
    <t>LUIS DAVID ALMEIDA RENDON</t>
  </si>
  <si>
    <t>20 DE JUNIO 2017</t>
  </si>
  <si>
    <t>COMANDANTE EN TURNO EVENTUAL</t>
  </si>
  <si>
    <t>BEATRIS VELAZQUEZ BELTRAN</t>
  </si>
  <si>
    <t>01 DE JULIO 2017</t>
  </si>
  <si>
    <t>LIZBETH ALEJANDRA SALAZAR VENEGAS</t>
  </si>
  <si>
    <t>ERIK JAFET LARIOS ALVAREZ</t>
  </si>
  <si>
    <t xml:space="preserve">LUIS CARLOS PRECIADO MEDINA </t>
  </si>
  <si>
    <t>JSP-08-02015-18/03</t>
  </si>
  <si>
    <t>29 DE FEBRERO 2016</t>
  </si>
  <si>
    <t>04 DE JULIO 2017</t>
  </si>
  <si>
    <t>DANIEL CARDENAS MARQUEZ</t>
  </si>
  <si>
    <t>28 DE JULIO 2017</t>
  </si>
  <si>
    <t>03 DE AGOSTO 2017</t>
  </si>
  <si>
    <t>MANUEL JESUS RUIZ OROZCO</t>
  </si>
  <si>
    <t>JSM-07-02015-18/03</t>
  </si>
  <si>
    <t>01 DE JULIO 2013</t>
  </si>
  <si>
    <t>8 DE DICIEMBRE 2017</t>
  </si>
  <si>
    <t xml:space="preserve">VIGILANTE EVENTUAL </t>
  </si>
  <si>
    <t>VIGILANTE</t>
  </si>
  <si>
    <t>MIRIAM ISABEL HERMOSILLO LOPEZ</t>
  </si>
  <si>
    <t>COMUNICACIÓN SOCIAL</t>
  </si>
  <si>
    <t>17 DE ENERO 2018</t>
  </si>
  <si>
    <t>6 DE ENERO 2018</t>
  </si>
  <si>
    <t>11 DE ENERO 2018</t>
  </si>
  <si>
    <t>21 DE ENERO 2018</t>
  </si>
  <si>
    <t>FILIBERTO ISAREL MACIAS GONZALEZ</t>
  </si>
  <si>
    <t>16 DE ENERO 2018</t>
  </si>
  <si>
    <t>ASTRID ELIZABETH MACIEL SOLIS</t>
  </si>
  <si>
    <t>01 DE FEBRERO 2017</t>
  </si>
  <si>
    <t>5 DE FEBRERO 2018</t>
  </si>
  <si>
    <t>15 DE FEBRERO 2018</t>
  </si>
  <si>
    <t>16 DE FEBRERO 2018</t>
  </si>
  <si>
    <t>26 DE FEBRERO 2018</t>
  </si>
  <si>
    <t>26 DE FEBRERO2018</t>
  </si>
  <si>
    <t>ALEJANDRO DE ANDA VELOZ</t>
  </si>
  <si>
    <t>01 DE MARZO 2018</t>
  </si>
  <si>
    <t>ESTHER GABRIELA PADILLA GUTIERREZ</t>
  </si>
  <si>
    <t>16 DE MARZO 2018</t>
  </si>
  <si>
    <t>11 DE MARZO 2018</t>
  </si>
  <si>
    <t>09 DE MARZO 2018</t>
  </si>
  <si>
    <t>13 DE MARZO 2018</t>
  </si>
  <si>
    <t>14 DE MARZO 2018</t>
  </si>
  <si>
    <t>MONICA ISABEL ALVAREZ TORRES</t>
  </si>
  <si>
    <t>23 DE MARZO 2018</t>
  </si>
  <si>
    <t>JSM-15-02015-18/03</t>
  </si>
  <si>
    <t>16 DE ABRIL 2018</t>
  </si>
  <si>
    <t>LIZETH ALEJANDRA MEZA ELIAS</t>
  </si>
  <si>
    <t>INFORMATICA</t>
  </si>
  <si>
    <t>MIRIAM YUKARI GARCIA CURIEL</t>
  </si>
  <si>
    <t>SERVICIOS GENERALES</t>
  </si>
  <si>
    <t>ABRAHAM VENEGAS REYES</t>
  </si>
  <si>
    <t>23 DE ABRIL 2018</t>
  </si>
  <si>
    <t>JOSE MARIA BARRERA TAVAREZ</t>
  </si>
  <si>
    <t>12 DE ABRIL 2018</t>
  </si>
  <si>
    <t>JOSE ENRIQUE MEDELES HERNANDEZ</t>
  </si>
  <si>
    <t>19 DE ABRIL 2018</t>
  </si>
  <si>
    <t>10 DE MARZO 2018</t>
  </si>
  <si>
    <t>20 DE ABRIL 2018</t>
  </si>
  <si>
    <t>AUXILIAR DE INFORMATICA</t>
  </si>
  <si>
    <t>ARCHIVO</t>
  </si>
  <si>
    <t>JIN-01-02015-18/03</t>
  </si>
  <si>
    <t>NOMINA CORRESPONDIENTE DEL 01 AL 15 DE MAYO DE 2018</t>
  </si>
  <si>
    <t>AARON ISRAEL CARRERO GARCIA</t>
  </si>
  <si>
    <t>JSM-10-02015-18/03</t>
  </si>
  <si>
    <t xml:space="preserve">OPERADOR DE PIPA </t>
  </si>
  <si>
    <t>JAP-07-02015-18/04</t>
  </si>
  <si>
    <t>ECO GUARDIAS</t>
  </si>
  <si>
    <t>JPT-04-02015-18/03</t>
  </si>
  <si>
    <t>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</si>
</sst>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/>
    <xf numFmtId="4" fontId="5" fillId="0" borderId="0" xfId="1" applyNumberFormat="1" applyFont="1" applyFill="1" applyBorder="1"/>
    <xf numFmtId="0" fontId="6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/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 applyFill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9" fillId="0" borderId="0" xfId="0" applyFont="1" applyFill="1"/>
    <xf numFmtId="49" fontId="0" fillId="0" borderId="0" xfId="0" applyNumberFormat="1" applyFill="1"/>
    <xf numFmtId="49" fontId="5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49" fontId="6" fillId="0" borderId="1" xfId="3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15" fontId="5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/>
    <xf numFmtId="4" fontId="12" fillId="0" borderId="0" xfId="0" applyNumberFormat="1" applyFont="1" applyFill="1"/>
    <xf numFmtId="4" fontId="9" fillId="0" borderId="0" xfId="0" applyNumberFormat="1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left"/>
    </xf>
    <xf numFmtId="43" fontId="0" fillId="0" borderId="0" xfId="0" applyNumberFormat="1" applyFill="1"/>
    <xf numFmtId="0" fontId="13" fillId="0" borderId="0" xfId="0" applyFont="1" applyFill="1" applyAlignment="1">
      <alignment horizontal="left"/>
    </xf>
    <xf numFmtId="43" fontId="11" fillId="0" borderId="0" xfId="0" applyNumberFormat="1" applyFont="1" applyFill="1"/>
    <xf numFmtId="0" fontId="4" fillId="0" borderId="0" xfId="0" applyFont="1" applyFill="1" applyAlignment="1">
      <alignment horizontal="left"/>
    </xf>
    <xf numFmtId="43" fontId="8" fillId="0" borderId="0" xfId="0" applyNumberFormat="1" applyFont="1" applyFill="1"/>
  </cellXfs>
  <cellStyles count="4">
    <cellStyle name="Comma" xfId="1" builtinId="3"/>
    <cellStyle name="Millares 2 10" xfId="2" xr:uid="{00000000-0005-0000-0000-000001000000}"/>
    <cellStyle name="Normal" xfId="0" builtinId="0"/>
    <cellStyle name="Normal 2 4" xfId="3" xr:uid="{00000000-0005-0000-0000-000003000000}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K187"/>
  <sheetViews>
    <sheetView tabSelected="1" zoomScale="55" zoomScaleNormal="55" workbookViewId="0">
      <selection activeCell="J11" sqref="J11"/>
    </sheetView>
  </sheetViews>
  <sheetFormatPr defaultColWidth="11.42578125" defaultRowHeight="15" x14ac:dyDescent="0.25"/>
  <cols>
    <col min="1" max="1" width="11.42578125" style="46"/>
    <col min="2" max="2" width="6.42578125" style="46" customWidth="1"/>
    <col min="3" max="3" width="45.7109375" style="46" bestFit="1" customWidth="1"/>
    <col min="4" max="4" width="33" style="46" customWidth="1"/>
    <col min="5" max="5" width="28" style="46" customWidth="1"/>
    <col min="6" max="6" width="15.140625" style="46" customWidth="1"/>
    <col min="7" max="7" width="22.85546875" style="46" customWidth="1"/>
    <col min="8" max="8" width="6" style="46" customWidth="1"/>
    <col min="9" max="9" width="15.42578125" style="46" customWidth="1"/>
    <col min="10" max="11" width="11.42578125" style="46"/>
    <col min="12" max="12" width="14.85546875" style="46" customWidth="1"/>
    <col min="13" max="14" width="11.42578125" style="46"/>
    <col min="15" max="15" width="20.5703125" style="46" customWidth="1"/>
    <col min="16" max="19" width="11.42578125" style="46"/>
    <col min="20" max="20" width="15.140625" style="46" customWidth="1"/>
    <col min="21" max="21" width="15" style="46" customWidth="1"/>
    <col min="22" max="22" width="21" style="46" customWidth="1"/>
    <col min="23" max="23" width="24.7109375" style="46" customWidth="1"/>
    <col min="24" max="31" width="11.42578125" style="46"/>
    <col min="32" max="32" width="11.7109375" style="46" bestFit="1" customWidth="1"/>
    <col min="33" max="16384" width="11.42578125" style="46"/>
  </cols>
  <sheetData>
    <row r="1" spans="2:34" ht="15.75" x14ac:dyDescent="0.2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2:34" ht="15.75" x14ac:dyDescent="0.25">
      <c r="B2" s="61" t="s">
        <v>515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2:34" ht="15.75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/>
    </row>
    <row r="4" spans="2:34" ht="15.75" x14ac:dyDescent="0.25">
      <c r="B4" s="21" t="s">
        <v>1</v>
      </c>
      <c r="C4" s="21" t="s">
        <v>2</v>
      </c>
      <c r="D4" s="22" t="s">
        <v>3</v>
      </c>
      <c r="E4" s="22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3" t="s">
        <v>9</v>
      </c>
      <c r="K4" s="23" t="s">
        <v>10</v>
      </c>
      <c r="L4" s="22" t="s">
        <v>11</v>
      </c>
      <c r="M4" s="22" t="s">
        <v>12</v>
      </c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4" t="s">
        <v>19</v>
      </c>
      <c r="U4" s="29"/>
      <c r="V4" s="26"/>
      <c r="W4" s="26"/>
      <c r="X4" s="26" t="s">
        <v>20</v>
      </c>
      <c r="Z4" s="26" t="s">
        <v>21</v>
      </c>
      <c r="AA4" s="26" t="s">
        <v>22</v>
      </c>
    </row>
    <row r="5" spans="2:34" ht="15.75" x14ac:dyDescent="0.25">
      <c r="C5" s="6" t="s">
        <v>23</v>
      </c>
      <c r="D5" s="2"/>
      <c r="E5" s="2"/>
      <c r="F5" s="3"/>
      <c r="G5" s="3"/>
      <c r="H5" s="3"/>
      <c r="I5" s="7"/>
    </row>
    <row r="6" spans="2:34" ht="15.75" x14ac:dyDescent="0.25">
      <c r="B6" s="26">
        <v>1</v>
      </c>
      <c r="C6" s="1" t="s">
        <v>24</v>
      </c>
      <c r="D6" s="2" t="s">
        <v>25</v>
      </c>
      <c r="E6" s="2" t="s">
        <v>26</v>
      </c>
      <c r="F6" s="3" t="s">
        <v>27</v>
      </c>
      <c r="G6" s="3" t="s">
        <v>254</v>
      </c>
      <c r="H6" s="3" t="s">
        <v>28</v>
      </c>
      <c r="I6" s="8">
        <v>25985</v>
      </c>
      <c r="J6" s="16"/>
      <c r="K6" s="27"/>
      <c r="L6" s="54"/>
      <c r="O6" s="27">
        <f t="shared" ref="O6:O35" si="0">I6+J6+K6+L6+M6+N6</f>
        <v>25985</v>
      </c>
      <c r="P6" s="16">
        <v>5678.47</v>
      </c>
      <c r="T6" s="27">
        <f>SUM(O6-P6-Q6-R6-S6)</f>
        <v>20306.53</v>
      </c>
      <c r="U6" s="31"/>
      <c r="V6" s="9"/>
      <c r="W6" s="9"/>
      <c r="X6" s="26" t="s">
        <v>29</v>
      </c>
      <c r="Z6" s="26" t="s">
        <v>30</v>
      </c>
    </row>
    <row r="7" spans="2:34" ht="15.75" x14ac:dyDescent="0.25">
      <c r="B7" s="26">
        <v>2</v>
      </c>
      <c r="C7" s="1" t="s">
        <v>31</v>
      </c>
      <c r="D7" s="2" t="s">
        <v>32</v>
      </c>
      <c r="E7" s="2" t="s">
        <v>26</v>
      </c>
      <c r="F7" s="3" t="s">
        <v>36</v>
      </c>
      <c r="G7" s="3" t="s">
        <v>255</v>
      </c>
      <c r="H7" s="3" t="s">
        <v>33</v>
      </c>
      <c r="I7" s="8">
        <v>2866.5</v>
      </c>
      <c r="J7" s="16"/>
      <c r="K7" s="27"/>
      <c r="L7" s="54"/>
      <c r="M7" s="27"/>
      <c r="O7" s="27">
        <f t="shared" si="0"/>
        <v>2866.5</v>
      </c>
      <c r="P7" s="16">
        <v>45.12</v>
      </c>
      <c r="T7" s="27">
        <f t="shared" ref="T7:T35" si="1">SUM(O7-P7-Q7-R7-S7)</f>
        <v>2821.38</v>
      </c>
      <c r="U7" s="31"/>
      <c r="V7" s="21"/>
      <c r="W7" s="45"/>
      <c r="X7" s="26" t="s">
        <v>34</v>
      </c>
      <c r="Z7" s="26" t="s">
        <v>30</v>
      </c>
    </row>
    <row r="8" spans="2:34" ht="15.75" x14ac:dyDescent="0.25">
      <c r="B8" s="26">
        <v>3</v>
      </c>
      <c r="C8" s="1" t="s">
        <v>37</v>
      </c>
      <c r="D8" s="2" t="s">
        <v>38</v>
      </c>
      <c r="E8" s="2" t="s">
        <v>39</v>
      </c>
      <c r="F8" s="3" t="s">
        <v>27</v>
      </c>
      <c r="G8" s="3" t="s">
        <v>374</v>
      </c>
      <c r="H8" s="3" t="s">
        <v>28</v>
      </c>
      <c r="I8" s="8">
        <v>14700</v>
      </c>
      <c r="J8" s="16"/>
      <c r="K8" s="27"/>
      <c r="L8" s="54"/>
      <c r="O8" s="27">
        <f t="shared" si="0"/>
        <v>14700</v>
      </c>
      <c r="P8" s="16">
        <v>2561.39</v>
      </c>
      <c r="T8" s="27">
        <f t="shared" si="1"/>
        <v>12138.61</v>
      </c>
      <c r="U8" s="31"/>
      <c r="V8" s="9"/>
      <c r="W8" s="9"/>
      <c r="X8" s="26" t="s">
        <v>29</v>
      </c>
      <c r="Z8" s="26" t="s">
        <v>30</v>
      </c>
    </row>
    <row r="9" spans="2:34" ht="15.75" x14ac:dyDescent="0.25">
      <c r="B9" s="26">
        <v>4</v>
      </c>
      <c r="C9" s="1" t="s">
        <v>132</v>
      </c>
      <c r="D9" s="2" t="s">
        <v>32</v>
      </c>
      <c r="E9" s="2" t="s">
        <v>39</v>
      </c>
      <c r="F9" s="3" t="s">
        <v>36</v>
      </c>
      <c r="G9" s="3" t="s">
        <v>375</v>
      </c>
      <c r="H9" s="3" t="s">
        <v>33</v>
      </c>
      <c r="I9" s="8">
        <v>3391.5</v>
      </c>
      <c r="J9" s="16"/>
      <c r="K9" s="27"/>
      <c r="L9" s="54"/>
      <c r="N9" s="27"/>
      <c r="O9" s="27">
        <f t="shared" si="0"/>
        <v>3391.5</v>
      </c>
      <c r="P9" s="16">
        <v>122.49</v>
      </c>
      <c r="T9" s="27">
        <f t="shared" si="1"/>
        <v>3269.01</v>
      </c>
      <c r="U9" s="30"/>
      <c r="V9" s="45"/>
      <c r="W9" s="9"/>
      <c r="X9" s="26" t="s">
        <v>133</v>
      </c>
      <c r="Z9" s="26" t="s">
        <v>30</v>
      </c>
      <c r="AE9" s="56"/>
      <c r="AF9" s="56"/>
      <c r="AG9" s="56"/>
      <c r="AH9" s="56"/>
    </row>
    <row r="10" spans="2:34" ht="15.75" x14ac:dyDescent="0.25">
      <c r="B10" s="26">
        <v>5</v>
      </c>
      <c r="C10" s="1" t="s">
        <v>40</v>
      </c>
      <c r="D10" s="2" t="s">
        <v>41</v>
      </c>
      <c r="E10" s="2" t="s">
        <v>42</v>
      </c>
      <c r="F10" s="3" t="s">
        <v>36</v>
      </c>
      <c r="G10" s="3" t="s">
        <v>256</v>
      </c>
      <c r="H10" s="3" t="s">
        <v>28</v>
      </c>
      <c r="I10" s="8">
        <v>11000</v>
      </c>
      <c r="J10" s="16"/>
      <c r="K10" s="27"/>
      <c r="L10" s="54"/>
      <c r="O10" s="27">
        <f t="shared" si="0"/>
        <v>11000</v>
      </c>
      <c r="P10" s="16">
        <v>1711.43</v>
      </c>
      <c r="T10" s="27">
        <f t="shared" si="1"/>
        <v>9288.57</v>
      </c>
      <c r="U10" s="31"/>
      <c r="V10" s="9"/>
      <c r="W10" s="9"/>
      <c r="X10" s="26" t="s">
        <v>29</v>
      </c>
      <c r="Z10" s="26" t="s">
        <v>30</v>
      </c>
    </row>
    <row r="11" spans="2:34" ht="15.75" x14ac:dyDescent="0.25">
      <c r="B11" s="26">
        <v>6</v>
      </c>
      <c r="C11" s="19" t="s">
        <v>459</v>
      </c>
      <c r="D11" s="2" t="s">
        <v>512</v>
      </c>
      <c r="E11" s="2" t="s">
        <v>501</v>
      </c>
      <c r="F11" s="3" t="s">
        <v>36</v>
      </c>
      <c r="G11" s="3" t="s">
        <v>514</v>
      </c>
      <c r="H11" s="3" t="s">
        <v>33</v>
      </c>
      <c r="I11" s="8">
        <v>2866.5</v>
      </c>
      <c r="J11" s="16"/>
      <c r="K11" s="27"/>
      <c r="L11" s="54"/>
      <c r="O11" s="27">
        <f t="shared" si="0"/>
        <v>2866.5</v>
      </c>
      <c r="P11" s="16">
        <v>45.12</v>
      </c>
      <c r="T11" s="27">
        <f t="shared" si="1"/>
        <v>2821.38</v>
      </c>
      <c r="U11" s="26"/>
      <c r="V11" s="19"/>
      <c r="W11" s="26"/>
      <c r="X11" s="26" t="s">
        <v>385</v>
      </c>
      <c r="Z11" s="26" t="s">
        <v>30</v>
      </c>
    </row>
    <row r="12" spans="2:34" ht="15.75" x14ac:dyDescent="0.25">
      <c r="B12" s="26">
        <v>7</v>
      </c>
      <c r="C12" s="1" t="s">
        <v>43</v>
      </c>
      <c r="D12" s="2" t="s">
        <v>44</v>
      </c>
      <c r="E12" s="2" t="s">
        <v>45</v>
      </c>
      <c r="F12" s="3" t="s">
        <v>27</v>
      </c>
      <c r="G12" s="3" t="s">
        <v>376</v>
      </c>
      <c r="H12" s="3" t="s">
        <v>28</v>
      </c>
      <c r="I12" s="8">
        <v>12070.3</v>
      </c>
      <c r="J12" s="16"/>
      <c r="K12" s="27"/>
      <c r="L12" s="54"/>
      <c r="O12" s="27">
        <f t="shared" si="0"/>
        <v>12070.3</v>
      </c>
      <c r="P12" s="16">
        <v>1942.61</v>
      </c>
      <c r="T12" s="27">
        <f t="shared" si="1"/>
        <v>10127.689999999999</v>
      </c>
      <c r="U12" s="31"/>
      <c r="V12" s="9"/>
      <c r="W12" s="9"/>
      <c r="X12" s="26" t="s">
        <v>29</v>
      </c>
      <c r="Z12" s="26" t="s">
        <v>30</v>
      </c>
    </row>
    <row r="13" spans="2:34" ht="15.75" x14ac:dyDescent="0.25">
      <c r="B13" s="26">
        <v>8</v>
      </c>
      <c r="C13" s="1" t="s">
        <v>46</v>
      </c>
      <c r="D13" s="2" t="s">
        <v>44</v>
      </c>
      <c r="E13" s="2" t="s">
        <v>45</v>
      </c>
      <c r="F13" s="3" t="s">
        <v>27</v>
      </c>
      <c r="G13" s="3" t="s">
        <v>377</v>
      </c>
      <c r="H13" s="3" t="s">
        <v>28</v>
      </c>
      <c r="I13" s="8">
        <v>12070.3</v>
      </c>
      <c r="J13" s="16"/>
      <c r="K13" s="27"/>
      <c r="L13" s="54"/>
      <c r="O13" s="27">
        <f t="shared" si="0"/>
        <v>12070.3</v>
      </c>
      <c r="P13" s="16">
        <v>1942.61</v>
      </c>
      <c r="T13" s="27">
        <f t="shared" si="1"/>
        <v>10127.689999999999</v>
      </c>
      <c r="U13" s="31"/>
      <c r="V13" s="9"/>
      <c r="W13" s="9"/>
      <c r="X13" s="26" t="s">
        <v>29</v>
      </c>
      <c r="Z13" s="26" t="s">
        <v>30</v>
      </c>
    </row>
    <row r="14" spans="2:34" ht="15.75" x14ac:dyDescent="0.25">
      <c r="B14" s="26">
        <v>9</v>
      </c>
      <c r="C14" s="1" t="s">
        <v>47</v>
      </c>
      <c r="D14" s="2" t="s">
        <v>44</v>
      </c>
      <c r="E14" s="2" t="s">
        <v>45</v>
      </c>
      <c r="F14" s="3" t="s">
        <v>27</v>
      </c>
      <c r="G14" s="3" t="s">
        <v>257</v>
      </c>
      <c r="H14" s="3" t="s">
        <v>28</v>
      </c>
      <c r="I14" s="8">
        <v>12070.3</v>
      </c>
      <c r="J14" s="16"/>
      <c r="K14" s="27"/>
      <c r="L14" s="54"/>
      <c r="O14" s="27">
        <f t="shared" si="0"/>
        <v>12070.3</v>
      </c>
      <c r="P14" s="16">
        <v>1942.61</v>
      </c>
      <c r="T14" s="27">
        <f>SUM(O14-P14-Q14-R14-S14)</f>
        <v>10127.689999999999</v>
      </c>
      <c r="U14" s="31"/>
      <c r="V14" s="21"/>
      <c r="W14" s="9"/>
      <c r="X14" s="26" t="s">
        <v>29</v>
      </c>
      <c r="Z14" s="26" t="s">
        <v>30</v>
      </c>
    </row>
    <row r="15" spans="2:34" ht="15.75" x14ac:dyDescent="0.25">
      <c r="B15" s="26">
        <v>10</v>
      </c>
      <c r="C15" s="1" t="s">
        <v>48</v>
      </c>
      <c r="D15" s="2" t="s">
        <v>44</v>
      </c>
      <c r="E15" s="2" t="s">
        <v>45</v>
      </c>
      <c r="F15" s="3" t="s">
        <v>27</v>
      </c>
      <c r="G15" s="3" t="s">
        <v>258</v>
      </c>
      <c r="H15" s="3" t="s">
        <v>28</v>
      </c>
      <c r="I15" s="8">
        <v>12070.3</v>
      </c>
      <c r="J15" s="16"/>
      <c r="K15" s="27"/>
      <c r="L15" s="54"/>
      <c r="O15" s="27">
        <f t="shared" si="0"/>
        <v>12070.3</v>
      </c>
      <c r="P15" s="16">
        <v>1942.61</v>
      </c>
      <c r="T15" s="27">
        <f t="shared" si="1"/>
        <v>10127.689999999999</v>
      </c>
      <c r="U15" s="31"/>
      <c r="V15" s="21"/>
      <c r="W15" s="9"/>
      <c r="X15" s="26" t="s">
        <v>29</v>
      </c>
      <c r="Z15" s="26" t="s">
        <v>30</v>
      </c>
    </row>
    <row r="16" spans="2:34" ht="15.75" x14ac:dyDescent="0.25">
      <c r="B16" s="26">
        <v>11</v>
      </c>
      <c r="C16" s="1" t="s">
        <v>49</v>
      </c>
      <c r="D16" s="2" t="s">
        <v>44</v>
      </c>
      <c r="E16" s="2" t="s">
        <v>45</v>
      </c>
      <c r="F16" s="3" t="s">
        <v>27</v>
      </c>
      <c r="G16" s="3" t="s">
        <v>259</v>
      </c>
      <c r="H16" s="3" t="s">
        <v>28</v>
      </c>
      <c r="I16" s="8">
        <v>12070.3</v>
      </c>
      <c r="J16" s="16"/>
      <c r="K16" s="27"/>
      <c r="L16" s="54"/>
      <c r="O16" s="27">
        <f t="shared" si="0"/>
        <v>12070.3</v>
      </c>
      <c r="P16" s="16">
        <v>1942.61</v>
      </c>
      <c r="T16" s="27">
        <f t="shared" si="1"/>
        <v>10127.689999999999</v>
      </c>
      <c r="U16" s="31"/>
      <c r="V16" s="9"/>
      <c r="W16" s="9"/>
      <c r="X16" s="26" t="s">
        <v>29</v>
      </c>
      <c r="Z16" s="26" t="s">
        <v>30</v>
      </c>
    </row>
    <row r="17" spans="2:34" ht="15.75" x14ac:dyDescent="0.25">
      <c r="B17" s="26">
        <v>12</v>
      </c>
      <c r="C17" s="1" t="s">
        <v>348</v>
      </c>
      <c r="D17" s="2" t="s">
        <v>44</v>
      </c>
      <c r="E17" s="2" t="s">
        <v>45</v>
      </c>
      <c r="F17" s="3" t="s">
        <v>27</v>
      </c>
      <c r="G17" s="3" t="s">
        <v>264</v>
      </c>
      <c r="H17" s="3" t="s">
        <v>28</v>
      </c>
      <c r="I17" s="8">
        <v>12070.3</v>
      </c>
      <c r="J17" s="16"/>
      <c r="K17" s="27"/>
      <c r="L17" s="54"/>
      <c r="O17" s="27">
        <f t="shared" si="0"/>
        <v>12070.3</v>
      </c>
      <c r="P17" s="16">
        <v>1942.61</v>
      </c>
      <c r="Q17" s="54"/>
      <c r="T17" s="27">
        <f t="shared" si="1"/>
        <v>10127.689999999999</v>
      </c>
      <c r="U17" s="25"/>
      <c r="V17" s="21"/>
      <c r="W17" s="50"/>
      <c r="X17" s="26" t="s">
        <v>29</v>
      </c>
      <c r="Z17" s="26" t="s">
        <v>30</v>
      </c>
      <c r="AE17" s="56"/>
      <c r="AF17" s="56"/>
      <c r="AG17" s="54"/>
      <c r="AH17" s="54"/>
    </row>
    <row r="18" spans="2:34" ht="15.75" x14ac:dyDescent="0.25">
      <c r="B18" s="26">
        <v>13</v>
      </c>
      <c r="C18" s="1" t="s">
        <v>50</v>
      </c>
      <c r="D18" s="2" t="s">
        <v>44</v>
      </c>
      <c r="E18" s="2" t="s">
        <v>45</v>
      </c>
      <c r="F18" s="3" t="s">
        <v>27</v>
      </c>
      <c r="G18" s="3" t="s">
        <v>265</v>
      </c>
      <c r="H18" s="3" t="s">
        <v>28</v>
      </c>
      <c r="I18" s="8">
        <v>12070.3</v>
      </c>
      <c r="J18" s="16"/>
      <c r="K18" s="27"/>
      <c r="L18" s="54"/>
      <c r="O18" s="27">
        <f t="shared" si="0"/>
        <v>12070.3</v>
      </c>
      <c r="P18" s="16">
        <v>1942.61</v>
      </c>
      <c r="Q18" s="54"/>
      <c r="T18" s="27">
        <f t="shared" si="1"/>
        <v>10127.689999999999</v>
      </c>
      <c r="U18" s="31"/>
      <c r="V18" s="9"/>
      <c r="W18" s="9"/>
      <c r="X18" s="26" t="s">
        <v>29</v>
      </c>
      <c r="Z18" s="26" t="s">
        <v>30</v>
      </c>
      <c r="AE18" s="56"/>
      <c r="AF18" s="56"/>
      <c r="AG18" s="54"/>
      <c r="AH18" s="54"/>
    </row>
    <row r="19" spans="2:34" ht="15.75" x14ac:dyDescent="0.25">
      <c r="B19" s="26">
        <v>14</v>
      </c>
      <c r="C19" s="1" t="s">
        <v>51</v>
      </c>
      <c r="D19" s="2" t="s">
        <v>44</v>
      </c>
      <c r="E19" s="2" t="s">
        <v>45</v>
      </c>
      <c r="F19" s="3" t="s">
        <v>27</v>
      </c>
      <c r="G19" s="3" t="s">
        <v>266</v>
      </c>
      <c r="H19" s="3" t="s">
        <v>28</v>
      </c>
      <c r="I19" s="8">
        <v>12070.3</v>
      </c>
      <c r="J19" s="16"/>
      <c r="K19" s="27"/>
      <c r="L19" s="54"/>
      <c r="O19" s="27">
        <f t="shared" si="0"/>
        <v>12070.3</v>
      </c>
      <c r="P19" s="16">
        <v>1942.61</v>
      </c>
      <c r="T19" s="27">
        <f t="shared" si="1"/>
        <v>10127.689999999999</v>
      </c>
      <c r="U19" s="31"/>
      <c r="V19" s="9"/>
      <c r="W19" s="9"/>
      <c r="X19" s="26" t="s">
        <v>29</v>
      </c>
      <c r="Z19" s="26" t="s">
        <v>30</v>
      </c>
    </row>
    <row r="20" spans="2:34" ht="15.75" x14ac:dyDescent="0.25">
      <c r="B20" s="26">
        <v>15</v>
      </c>
      <c r="C20" s="1" t="s">
        <v>52</v>
      </c>
      <c r="D20" s="2" t="s">
        <v>44</v>
      </c>
      <c r="E20" s="2" t="s">
        <v>45</v>
      </c>
      <c r="F20" s="3" t="s">
        <v>27</v>
      </c>
      <c r="G20" s="3" t="s">
        <v>267</v>
      </c>
      <c r="H20" s="3" t="s">
        <v>28</v>
      </c>
      <c r="I20" s="8">
        <v>12070.3</v>
      </c>
      <c r="J20" s="16"/>
      <c r="K20" s="27"/>
      <c r="L20" s="54"/>
      <c r="O20" s="27">
        <f t="shared" si="0"/>
        <v>12070.3</v>
      </c>
      <c r="P20" s="16">
        <v>1942.61</v>
      </c>
      <c r="T20" s="27">
        <f t="shared" si="1"/>
        <v>10127.689999999999</v>
      </c>
      <c r="U20" s="31"/>
      <c r="V20" s="9"/>
      <c r="W20" s="9"/>
      <c r="X20" s="26" t="s">
        <v>29</v>
      </c>
      <c r="Z20" s="26" t="s">
        <v>30</v>
      </c>
    </row>
    <row r="21" spans="2:34" ht="15.75" x14ac:dyDescent="0.25">
      <c r="B21" s="26">
        <v>16</v>
      </c>
      <c r="C21" s="1" t="s">
        <v>53</v>
      </c>
      <c r="D21" s="2" t="s">
        <v>54</v>
      </c>
      <c r="E21" s="2" t="s">
        <v>55</v>
      </c>
      <c r="F21" s="3" t="s">
        <v>36</v>
      </c>
      <c r="G21" s="3" t="s">
        <v>268</v>
      </c>
      <c r="H21" s="3" t="s">
        <v>28</v>
      </c>
      <c r="I21" s="8">
        <v>11000</v>
      </c>
      <c r="J21" s="16"/>
      <c r="K21" s="27"/>
      <c r="L21" s="54"/>
      <c r="O21" s="27">
        <f t="shared" si="0"/>
        <v>11000</v>
      </c>
      <c r="P21" s="16">
        <v>1711.43</v>
      </c>
      <c r="T21" s="27">
        <f t="shared" si="1"/>
        <v>9288.57</v>
      </c>
      <c r="U21" s="31"/>
      <c r="V21" s="9"/>
      <c r="W21" s="9"/>
      <c r="X21" s="26" t="s">
        <v>29</v>
      </c>
      <c r="Z21" s="26" t="s">
        <v>30</v>
      </c>
    </row>
    <row r="22" spans="2:34" ht="15.75" x14ac:dyDescent="0.25">
      <c r="B22" s="26">
        <v>17</v>
      </c>
      <c r="C22" s="1" t="s">
        <v>56</v>
      </c>
      <c r="D22" s="2" t="s">
        <v>325</v>
      </c>
      <c r="E22" s="2" t="s">
        <v>58</v>
      </c>
      <c r="F22" s="3" t="s">
        <v>36</v>
      </c>
      <c r="G22" s="3" t="s">
        <v>388</v>
      </c>
      <c r="H22" s="3" t="s">
        <v>28</v>
      </c>
      <c r="I22" s="8">
        <v>4595.95</v>
      </c>
      <c r="J22" s="16"/>
      <c r="K22" s="27"/>
      <c r="L22" s="54"/>
      <c r="O22" s="27">
        <f t="shared" si="0"/>
        <v>4595.95</v>
      </c>
      <c r="P22" s="16">
        <v>395.94</v>
      </c>
      <c r="T22" s="27">
        <f t="shared" si="1"/>
        <v>4200.01</v>
      </c>
      <c r="U22" s="31"/>
      <c r="V22" s="45"/>
      <c r="W22" s="45"/>
      <c r="X22" s="26" t="s">
        <v>29</v>
      </c>
      <c r="Z22" s="26" t="s">
        <v>30</v>
      </c>
    </row>
    <row r="23" spans="2:34" ht="15.75" x14ac:dyDescent="0.25">
      <c r="B23" s="26">
        <v>18</v>
      </c>
      <c r="C23" s="1" t="s">
        <v>59</v>
      </c>
      <c r="D23" s="2" t="s">
        <v>60</v>
      </c>
      <c r="E23" s="2" t="s">
        <v>61</v>
      </c>
      <c r="F23" s="3" t="s">
        <v>36</v>
      </c>
      <c r="G23" s="3" t="s">
        <v>269</v>
      </c>
      <c r="H23" s="3" t="s">
        <v>33</v>
      </c>
      <c r="I23" s="8">
        <v>2866.5</v>
      </c>
      <c r="J23" s="16"/>
      <c r="K23" s="27"/>
      <c r="L23" s="54"/>
      <c r="M23" s="46">
        <v>191.1</v>
      </c>
      <c r="N23" s="27"/>
      <c r="O23" s="27">
        <f t="shared" si="0"/>
        <v>3057.6</v>
      </c>
      <c r="P23" s="16">
        <v>48.12</v>
      </c>
      <c r="T23" s="27">
        <f t="shared" si="1"/>
        <v>3009.48</v>
      </c>
      <c r="U23" s="31"/>
      <c r="V23" s="3"/>
      <c r="W23" s="9"/>
      <c r="X23" s="26" t="s">
        <v>62</v>
      </c>
      <c r="Z23" s="26" t="s">
        <v>30</v>
      </c>
      <c r="AE23" s="56"/>
      <c r="AF23" s="56"/>
      <c r="AG23" s="56"/>
      <c r="AH23" s="56"/>
    </row>
    <row r="24" spans="2:34" ht="15.75" x14ac:dyDescent="0.25">
      <c r="B24" s="26">
        <v>19</v>
      </c>
      <c r="C24" s="26" t="s">
        <v>63</v>
      </c>
      <c r="D24" s="2" t="s">
        <v>60</v>
      </c>
      <c r="E24" s="2" t="s">
        <v>61</v>
      </c>
      <c r="F24" s="3" t="s">
        <v>36</v>
      </c>
      <c r="G24" s="3" t="s">
        <v>270</v>
      </c>
      <c r="H24" s="3" t="s">
        <v>33</v>
      </c>
      <c r="I24" s="8">
        <v>2293</v>
      </c>
      <c r="J24" s="16">
        <v>40.72</v>
      </c>
      <c r="K24" s="27"/>
      <c r="L24" s="54"/>
      <c r="N24" s="27"/>
      <c r="O24" s="27">
        <f t="shared" si="0"/>
        <v>2333.7199999999998</v>
      </c>
      <c r="P24" s="16"/>
      <c r="T24" s="27">
        <f t="shared" si="1"/>
        <v>2333.7199999999998</v>
      </c>
      <c r="U24" s="31"/>
      <c r="V24" s="21"/>
      <c r="W24" s="64"/>
      <c r="X24" s="26" t="s">
        <v>64</v>
      </c>
      <c r="Z24" s="26" t="s">
        <v>30</v>
      </c>
      <c r="AE24" s="56"/>
      <c r="AF24" s="56"/>
      <c r="AG24" s="56"/>
      <c r="AH24" s="56"/>
    </row>
    <row r="25" spans="2:34" ht="15.75" x14ac:dyDescent="0.25">
      <c r="B25" s="26">
        <v>20</v>
      </c>
      <c r="C25" s="1" t="s">
        <v>65</v>
      </c>
      <c r="D25" s="2" t="s">
        <v>66</v>
      </c>
      <c r="E25" s="2" t="s">
        <v>67</v>
      </c>
      <c r="F25" s="3" t="s">
        <v>36</v>
      </c>
      <c r="G25" s="3" t="s">
        <v>271</v>
      </c>
      <c r="H25" s="3" t="s">
        <v>28</v>
      </c>
      <c r="I25" s="8">
        <v>5159.5</v>
      </c>
      <c r="J25" s="16"/>
      <c r="K25" s="27"/>
      <c r="L25" s="54"/>
      <c r="O25" s="27">
        <f t="shared" si="0"/>
        <v>5159.5</v>
      </c>
      <c r="P25" s="16">
        <v>490.17</v>
      </c>
      <c r="T25" s="27">
        <f t="shared" si="1"/>
        <v>4669.33</v>
      </c>
      <c r="U25" s="31"/>
      <c r="V25" s="9"/>
      <c r="W25" s="9"/>
      <c r="X25" s="26" t="s">
        <v>29</v>
      </c>
      <c r="Z25" s="26" t="s">
        <v>30</v>
      </c>
    </row>
    <row r="26" spans="2:34" ht="15.75" x14ac:dyDescent="0.25">
      <c r="B26" s="26">
        <v>21</v>
      </c>
      <c r="C26" s="1" t="s">
        <v>68</v>
      </c>
      <c r="D26" s="2" t="s">
        <v>69</v>
      </c>
      <c r="E26" s="2" t="s">
        <v>70</v>
      </c>
      <c r="F26" s="3" t="s">
        <v>36</v>
      </c>
      <c r="G26" s="3" t="s">
        <v>272</v>
      </c>
      <c r="H26" s="3" t="s">
        <v>28</v>
      </c>
      <c r="I26" s="8">
        <v>5159.5</v>
      </c>
      <c r="J26" s="16"/>
      <c r="K26" s="27"/>
      <c r="L26" s="54"/>
      <c r="O26" s="27">
        <f t="shared" si="0"/>
        <v>5159.5</v>
      </c>
      <c r="P26" s="16">
        <v>490.17</v>
      </c>
      <c r="T26" s="27">
        <f t="shared" si="1"/>
        <v>4669.33</v>
      </c>
      <c r="U26" s="31"/>
      <c r="V26" s="9"/>
      <c r="W26" s="9"/>
      <c r="X26" s="26" t="s">
        <v>29</v>
      </c>
      <c r="Z26" s="26" t="s">
        <v>30</v>
      </c>
    </row>
    <row r="27" spans="2:34" ht="15.75" x14ac:dyDescent="0.25">
      <c r="B27" s="26">
        <v>22</v>
      </c>
      <c r="C27" s="1" t="s">
        <v>220</v>
      </c>
      <c r="D27" s="2" t="s">
        <v>32</v>
      </c>
      <c r="E27" s="2" t="s">
        <v>70</v>
      </c>
      <c r="F27" s="3" t="s">
        <v>36</v>
      </c>
      <c r="G27" s="3" t="s">
        <v>389</v>
      </c>
      <c r="H27" s="3" t="s">
        <v>33</v>
      </c>
      <c r="I27" s="8">
        <v>2866.5</v>
      </c>
      <c r="J27" s="16"/>
      <c r="K27" s="27"/>
      <c r="L27" s="54"/>
      <c r="M27" s="56">
        <v>382.2</v>
      </c>
      <c r="N27" s="27"/>
      <c r="O27" s="27">
        <f t="shared" si="0"/>
        <v>3248.7</v>
      </c>
      <c r="P27" s="16">
        <v>51.14</v>
      </c>
      <c r="T27" s="27">
        <f t="shared" si="1"/>
        <v>3197.56</v>
      </c>
      <c r="U27" s="26"/>
      <c r="V27" s="19"/>
      <c r="W27" s="26"/>
      <c r="X27" s="26" t="s">
        <v>385</v>
      </c>
      <c r="Z27" s="26"/>
      <c r="AE27" s="56"/>
      <c r="AF27" s="56"/>
      <c r="AG27" s="56"/>
      <c r="AH27" s="56"/>
    </row>
    <row r="28" spans="2:34" ht="15.75" x14ac:dyDescent="0.25">
      <c r="B28" s="26">
        <v>23</v>
      </c>
      <c r="C28" s="26" t="s">
        <v>213</v>
      </c>
      <c r="D28" s="2" t="s">
        <v>390</v>
      </c>
      <c r="E28" s="2" t="s">
        <v>70</v>
      </c>
      <c r="F28" s="3" t="s">
        <v>36</v>
      </c>
      <c r="G28" s="3" t="s">
        <v>415</v>
      </c>
      <c r="H28" s="3" t="s">
        <v>122</v>
      </c>
      <c r="I28" s="5">
        <v>2293</v>
      </c>
      <c r="J28" s="4">
        <v>40.72</v>
      </c>
      <c r="K28" s="27"/>
      <c r="L28" s="54"/>
      <c r="O28" s="27">
        <f t="shared" si="0"/>
        <v>2333.7199999999998</v>
      </c>
      <c r="P28" s="4"/>
      <c r="T28" s="27">
        <f t="shared" si="1"/>
        <v>2333.7199999999998</v>
      </c>
      <c r="U28" s="26"/>
      <c r="V28" s="65"/>
      <c r="W28" s="26"/>
      <c r="X28" s="26" t="s">
        <v>385</v>
      </c>
      <c r="Z28" s="26" t="s">
        <v>30</v>
      </c>
    </row>
    <row r="29" spans="2:34" ht="15.75" x14ac:dyDescent="0.25">
      <c r="B29" s="26">
        <v>24</v>
      </c>
      <c r="C29" s="1" t="s">
        <v>158</v>
      </c>
      <c r="D29" s="2" t="s">
        <v>520</v>
      </c>
      <c r="E29" s="2" t="s">
        <v>70</v>
      </c>
      <c r="F29" s="3" t="s">
        <v>36</v>
      </c>
      <c r="G29" s="3" t="s">
        <v>521</v>
      </c>
      <c r="H29" s="3" t="s">
        <v>33</v>
      </c>
      <c r="I29" s="4">
        <v>2601.3000000000002</v>
      </c>
      <c r="J29" s="4"/>
      <c r="K29" s="27"/>
      <c r="L29" s="27"/>
      <c r="M29" s="46">
        <v>173.42</v>
      </c>
      <c r="N29" s="27"/>
      <c r="O29" s="27">
        <f t="shared" si="0"/>
        <v>2774.7200000000003</v>
      </c>
      <c r="P29" s="4">
        <v>1.35</v>
      </c>
      <c r="T29" s="27">
        <f t="shared" si="1"/>
        <v>2773.3700000000003</v>
      </c>
      <c r="U29" s="31"/>
      <c r="V29" s="3"/>
      <c r="W29" s="3"/>
      <c r="X29" s="26" t="s">
        <v>159</v>
      </c>
      <c r="Z29" s="26" t="s">
        <v>30</v>
      </c>
      <c r="AD29" s="56"/>
      <c r="AE29" s="56"/>
      <c r="AF29" s="56"/>
      <c r="AG29" s="56"/>
      <c r="AH29" s="56"/>
    </row>
    <row r="30" spans="2:34" ht="15.75" x14ac:dyDescent="0.25">
      <c r="B30" s="26">
        <v>25</v>
      </c>
      <c r="C30" s="1" t="s">
        <v>71</v>
      </c>
      <c r="D30" s="2" t="s">
        <v>452</v>
      </c>
      <c r="E30" s="2" t="s">
        <v>72</v>
      </c>
      <c r="F30" s="3" t="s">
        <v>36</v>
      </c>
      <c r="G30" s="3" t="s">
        <v>273</v>
      </c>
      <c r="H30" s="3" t="s">
        <v>28</v>
      </c>
      <c r="I30" s="8">
        <v>5159.5</v>
      </c>
      <c r="J30" s="16"/>
      <c r="K30" s="27"/>
      <c r="L30" s="54"/>
      <c r="O30" s="27">
        <f t="shared" si="0"/>
        <v>5159.5</v>
      </c>
      <c r="P30" s="16">
        <v>490.17</v>
      </c>
      <c r="T30" s="27">
        <f t="shared" si="1"/>
        <v>4669.33</v>
      </c>
      <c r="U30" s="31"/>
      <c r="V30" s="45"/>
      <c r="W30" s="9"/>
      <c r="X30" s="26" t="s">
        <v>29</v>
      </c>
      <c r="Z30" s="26" t="s">
        <v>30</v>
      </c>
    </row>
    <row r="31" spans="2:34" ht="15.75" x14ac:dyDescent="0.25">
      <c r="B31" s="26">
        <v>26</v>
      </c>
      <c r="C31" s="2" t="s">
        <v>73</v>
      </c>
      <c r="D31" s="2" t="s">
        <v>74</v>
      </c>
      <c r="E31" s="2" t="s">
        <v>75</v>
      </c>
      <c r="F31" s="3" t="s">
        <v>36</v>
      </c>
      <c r="G31" s="3" t="s">
        <v>274</v>
      </c>
      <c r="H31" s="3" t="s">
        <v>28</v>
      </c>
      <c r="I31" s="8">
        <v>5159.5</v>
      </c>
      <c r="J31" s="16"/>
      <c r="K31" s="27"/>
      <c r="L31" s="54"/>
      <c r="O31" s="27">
        <f t="shared" si="0"/>
        <v>5159.5</v>
      </c>
      <c r="P31" s="16">
        <v>490.17</v>
      </c>
      <c r="T31" s="27">
        <f t="shared" si="1"/>
        <v>4669.33</v>
      </c>
      <c r="U31" s="31"/>
      <c r="V31" s="45"/>
      <c r="W31" s="9"/>
      <c r="X31" s="26" t="s">
        <v>29</v>
      </c>
      <c r="Z31" s="26" t="s">
        <v>30</v>
      </c>
    </row>
    <row r="32" spans="2:34" ht="15.75" x14ac:dyDescent="0.25">
      <c r="B32" s="26">
        <v>27</v>
      </c>
      <c r="C32" s="1" t="s">
        <v>167</v>
      </c>
      <c r="D32" s="2" t="s">
        <v>32</v>
      </c>
      <c r="E32" s="2" t="s">
        <v>75</v>
      </c>
      <c r="F32" s="3" t="s">
        <v>36</v>
      </c>
      <c r="G32" s="3" t="s">
        <v>275</v>
      </c>
      <c r="H32" s="3" t="s">
        <v>33</v>
      </c>
      <c r="I32" s="5">
        <v>2752</v>
      </c>
      <c r="J32" s="26"/>
      <c r="K32" s="26"/>
      <c r="L32" s="54"/>
      <c r="M32" s="26"/>
      <c r="N32" s="26"/>
      <c r="O32" s="27">
        <f t="shared" si="0"/>
        <v>2752</v>
      </c>
      <c r="P32" s="4">
        <v>32.67</v>
      </c>
      <c r="Q32" s="27"/>
      <c r="R32" s="27"/>
      <c r="S32" s="27"/>
      <c r="T32" s="27">
        <f t="shared" si="1"/>
        <v>2719.33</v>
      </c>
      <c r="U32" s="31"/>
      <c r="V32" s="55"/>
      <c r="W32" s="3"/>
      <c r="X32" s="26" t="s">
        <v>173</v>
      </c>
      <c r="Y32" s="26"/>
      <c r="Z32" s="26" t="s">
        <v>30</v>
      </c>
    </row>
    <row r="33" spans="2:36" ht="15.75" x14ac:dyDescent="0.25">
      <c r="B33" s="26">
        <v>28</v>
      </c>
      <c r="C33" s="1" t="s">
        <v>82</v>
      </c>
      <c r="D33" s="2" t="s">
        <v>66</v>
      </c>
      <c r="E33" s="2" t="s">
        <v>83</v>
      </c>
      <c r="F33" s="3" t="s">
        <v>36</v>
      </c>
      <c r="G33" s="3" t="s">
        <v>276</v>
      </c>
      <c r="H33" s="3" t="s">
        <v>28</v>
      </c>
      <c r="I33" s="5">
        <v>6933.9</v>
      </c>
      <c r="J33" s="4"/>
      <c r="K33" s="27"/>
      <c r="L33" s="54"/>
      <c r="O33" s="27">
        <f t="shared" si="0"/>
        <v>6933.9</v>
      </c>
      <c r="P33" s="4">
        <v>842.91</v>
      </c>
      <c r="T33" s="27">
        <f t="shared" si="1"/>
        <v>6090.99</v>
      </c>
      <c r="U33" s="31"/>
      <c r="V33" s="9"/>
      <c r="W33" s="9"/>
      <c r="X33" s="26" t="s">
        <v>29</v>
      </c>
      <c r="Z33" s="26" t="s">
        <v>30</v>
      </c>
    </row>
    <row r="34" spans="2:36" ht="15.75" x14ac:dyDescent="0.25">
      <c r="B34" s="26">
        <v>29</v>
      </c>
      <c r="C34" s="1" t="s">
        <v>79</v>
      </c>
      <c r="D34" s="2" t="s">
        <v>32</v>
      </c>
      <c r="E34" s="2" t="s">
        <v>83</v>
      </c>
      <c r="F34" s="3" t="s">
        <v>36</v>
      </c>
      <c r="G34" s="3" t="s">
        <v>277</v>
      </c>
      <c r="H34" s="3" t="s">
        <v>33</v>
      </c>
      <c r="I34" s="5">
        <v>2866.5</v>
      </c>
      <c r="J34" s="4"/>
      <c r="K34" s="27"/>
      <c r="L34" s="54"/>
      <c r="N34" s="27"/>
      <c r="O34" s="27">
        <f t="shared" si="0"/>
        <v>2866.5</v>
      </c>
      <c r="P34" s="4">
        <v>45.12</v>
      </c>
      <c r="T34" s="27">
        <f>SUM(O34-P34-Q34-R34-S34)</f>
        <v>2821.38</v>
      </c>
      <c r="U34" s="31"/>
      <c r="V34" s="21"/>
      <c r="W34" s="45"/>
      <c r="X34" s="26" t="s">
        <v>81</v>
      </c>
      <c r="Z34" s="26" t="s">
        <v>30</v>
      </c>
      <c r="AE34" s="56"/>
      <c r="AF34" s="56"/>
      <c r="AG34" s="56"/>
      <c r="AH34" s="56"/>
    </row>
    <row r="35" spans="2:36" ht="15.75" x14ac:dyDescent="0.25">
      <c r="B35" s="26">
        <v>30</v>
      </c>
      <c r="C35" s="1" t="s">
        <v>84</v>
      </c>
      <c r="D35" s="2" t="s">
        <v>66</v>
      </c>
      <c r="E35" s="2" t="s">
        <v>338</v>
      </c>
      <c r="F35" s="3" t="s">
        <v>36</v>
      </c>
      <c r="G35" s="3" t="s">
        <v>387</v>
      </c>
      <c r="H35" s="3" t="s">
        <v>28</v>
      </c>
      <c r="I35" s="5">
        <v>4200</v>
      </c>
      <c r="J35" s="4"/>
      <c r="K35" s="27"/>
      <c r="L35" s="54"/>
      <c r="O35" s="27">
        <f t="shared" si="0"/>
        <v>4200</v>
      </c>
      <c r="P35" s="4">
        <v>335.56</v>
      </c>
      <c r="T35" s="27">
        <f t="shared" si="1"/>
        <v>3864.44</v>
      </c>
      <c r="U35" s="31"/>
      <c r="V35" s="9"/>
      <c r="W35" s="9"/>
      <c r="X35" s="26" t="s">
        <v>29</v>
      </c>
      <c r="Z35" s="26" t="s">
        <v>30</v>
      </c>
    </row>
    <row r="36" spans="2:36" ht="15.75" x14ac:dyDescent="0.25">
      <c r="C36" s="44" t="s">
        <v>85</v>
      </c>
      <c r="D36" s="2"/>
      <c r="E36" s="2"/>
      <c r="F36" s="3"/>
      <c r="G36" s="3"/>
      <c r="H36" s="3"/>
      <c r="I36" s="10">
        <f>SUM(I6:I35)</f>
        <v>235348.84999999998</v>
      </c>
      <c r="J36" s="10">
        <f>SUM(J6:J35)</f>
        <v>81.44</v>
      </c>
      <c r="K36" s="10">
        <f t="shared" ref="K36:S36" si="2">SUM(K6:K35)</f>
        <v>0</v>
      </c>
      <c r="L36" s="10">
        <f t="shared" si="2"/>
        <v>0</v>
      </c>
      <c r="M36" s="10">
        <f t="shared" si="2"/>
        <v>746.71999999999991</v>
      </c>
      <c r="N36" s="10">
        <f t="shared" si="2"/>
        <v>0</v>
      </c>
      <c r="O36" s="10">
        <f>SUM(O6:O35)</f>
        <v>236177.01</v>
      </c>
      <c r="P36" s="10">
        <f>SUM(P6:P35)</f>
        <v>33072.429999999993</v>
      </c>
      <c r="Q36" s="10">
        <f t="shared" si="2"/>
        <v>0</v>
      </c>
      <c r="R36" s="10">
        <f t="shared" si="2"/>
        <v>0</v>
      </c>
      <c r="S36" s="10">
        <f t="shared" si="2"/>
        <v>0</v>
      </c>
      <c r="T36" s="10">
        <f>SUM(T6:T35)</f>
        <v>203104.57999999996</v>
      </c>
      <c r="Z36" s="26"/>
    </row>
    <row r="37" spans="2:36" ht="15.75" x14ac:dyDescent="0.25">
      <c r="C37" s="1"/>
      <c r="D37" s="2"/>
      <c r="E37" s="2"/>
      <c r="F37" s="3"/>
      <c r="G37" s="3"/>
      <c r="H37" s="3"/>
      <c r="I37" s="10"/>
      <c r="J37" s="17"/>
      <c r="P37" s="17"/>
      <c r="Z37" s="26"/>
    </row>
    <row r="38" spans="2:36" ht="15.75" x14ac:dyDescent="0.25">
      <c r="C38" s="6" t="s">
        <v>86</v>
      </c>
      <c r="D38" s="1"/>
      <c r="E38" s="1"/>
      <c r="F38" s="1"/>
      <c r="G38" s="1"/>
      <c r="H38" s="1"/>
      <c r="I38" s="1"/>
      <c r="J38" s="1"/>
      <c r="P38" s="1"/>
      <c r="Z38" s="26"/>
    </row>
    <row r="39" spans="2:36" ht="15.75" x14ac:dyDescent="0.25">
      <c r="B39" s="26">
        <v>31</v>
      </c>
      <c r="C39" s="1" t="s">
        <v>87</v>
      </c>
      <c r="D39" s="2" t="s">
        <v>88</v>
      </c>
      <c r="E39" s="11" t="s">
        <v>89</v>
      </c>
      <c r="F39" s="9" t="s">
        <v>36</v>
      </c>
      <c r="G39" s="3" t="s">
        <v>278</v>
      </c>
      <c r="H39" s="9" t="s">
        <v>28</v>
      </c>
      <c r="I39" s="8">
        <v>14685.3</v>
      </c>
      <c r="J39" s="18"/>
      <c r="K39" s="27"/>
      <c r="L39" s="54"/>
      <c r="O39" s="27">
        <f t="shared" ref="O39:O49" si="3">I39+J39+K39+L39+M39+N39</f>
        <v>14685.3</v>
      </c>
      <c r="P39" s="18">
        <v>2557.66</v>
      </c>
      <c r="T39" s="27">
        <f>SUM(O39-P39-Q39-R39-S39)</f>
        <v>12127.64</v>
      </c>
      <c r="U39" s="31"/>
      <c r="V39" s="9"/>
      <c r="W39" s="9"/>
      <c r="X39" s="26" t="s">
        <v>29</v>
      </c>
      <c r="Z39" s="26" t="s">
        <v>30</v>
      </c>
    </row>
    <row r="40" spans="2:36" ht="15.75" x14ac:dyDescent="0.25">
      <c r="B40" s="26">
        <v>32</v>
      </c>
      <c r="C40" s="1" t="s">
        <v>90</v>
      </c>
      <c r="D40" s="2" t="s">
        <v>91</v>
      </c>
      <c r="E40" s="2" t="s">
        <v>86</v>
      </c>
      <c r="F40" s="3" t="s">
        <v>36</v>
      </c>
      <c r="G40" s="3" t="s">
        <v>279</v>
      </c>
      <c r="H40" s="3" t="s">
        <v>77</v>
      </c>
      <c r="I40" s="8">
        <v>4200</v>
      </c>
      <c r="J40" s="16"/>
      <c r="K40" s="27"/>
      <c r="L40" s="54"/>
      <c r="N40" s="27"/>
      <c r="O40" s="27">
        <f t="shared" si="3"/>
        <v>4200</v>
      </c>
      <c r="P40" s="16">
        <v>335.56</v>
      </c>
      <c r="T40" s="27">
        <f t="shared" ref="T40:T49" si="4">SUM(O40-P40-Q40-R40-S40)</f>
        <v>3864.44</v>
      </c>
      <c r="U40" s="31"/>
      <c r="V40" s="45"/>
      <c r="W40" s="9"/>
      <c r="X40" s="26" t="s">
        <v>92</v>
      </c>
      <c r="Z40" s="26" t="s">
        <v>30</v>
      </c>
      <c r="AE40" s="56"/>
      <c r="AG40" s="56"/>
      <c r="AH40" s="56"/>
    </row>
    <row r="41" spans="2:36" ht="15.75" x14ac:dyDescent="0.25">
      <c r="B41" s="26">
        <v>33</v>
      </c>
      <c r="C41" s="1" t="s">
        <v>93</v>
      </c>
      <c r="D41" s="2" t="s">
        <v>91</v>
      </c>
      <c r="E41" s="2" t="s">
        <v>86</v>
      </c>
      <c r="F41" s="3" t="s">
        <v>36</v>
      </c>
      <c r="G41" s="3" t="s">
        <v>280</v>
      </c>
      <c r="H41" s="3" t="s">
        <v>77</v>
      </c>
      <c r="I41" s="8">
        <v>4200</v>
      </c>
      <c r="J41" s="16"/>
      <c r="K41" s="27"/>
      <c r="L41" s="54"/>
      <c r="N41" s="27"/>
      <c r="O41" s="27">
        <f t="shared" si="3"/>
        <v>4200</v>
      </c>
      <c r="P41" s="16">
        <v>335.56</v>
      </c>
      <c r="T41" s="27">
        <f t="shared" si="4"/>
        <v>3864.44</v>
      </c>
      <c r="U41" s="66"/>
      <c r="V41" s="45"/>
      <c r="W41" s="9"/>
      <c r="X41" s="26" t="s">
        <v>94</v>
      </c>
      <c r="Z41" s="26" t="s">
        <v>30</v>
      </c>
      <c r="AE41" s="56"/>
      <c r="AG41" s="56"/>
      <c r="AH41" s="56"/>
    </row>
    <row r="42" spans="2:36" ht="15.75" x14ac:dyDescent="0.25">
      <c r="B42" s="26">
        <v>34</v>
      </c>
      <c r="C42" s="1" t="s">
        <v>95</v>
      </c>
      <c r="D42" s="2" t="s">
        <v>96</v>
      </c>
      <c r="E42" s="2" t="s">
        <v>86</v>
      </c>
      <c r="F42" s="3" t="s">
        <v>36</v>
      </c>
      <c r="G42" s="3" t="s">
        <v>281</v>
      </c>
      <c r="H42" s="3" t="s">
        <v>77</v>
      </c>
      <c r="I42" s="8">
        <v>4200</v>
      </c>
      <c r="J42" s="16"/>
      <c r="K42" s="27"/>
      <c r="L42" s="54"/>
      <c r="M42" s="56">
        <v>280</v>
      </c>
      <c r="N42" s="27"/>
      <c r="O42" s="27">
        <f t="shared" si="3"/>
        <v>4480</v>
      </c>
      <c r="P42" s="16">
        <v>357.93</v>
      </c>
      <c r="T42" s="27">
        <f t="shared" si="4"/>
        <v>4122.07</v>
      </c>
      <c r="U42" s="31"/>
      <c r="V42" s="21"/>
      <c r="W42" s="9"/>
      <c r="X42" s="26" t="s">
        <v>97</v>
      </c>
      <c r="Z42" s="26" t="s">
        <v>30</v>
      </c>
      <c r="AE42" s="56"/>
      <c r="AG42" s="56"/>
      <c r="AH42" s="56"/>
    </row>
    <row r="43" spans="2:36" ht="15.75" x14ac:dyDescent="0.25">
      <c r="B43" s="26">
        <v>35</v>
      </c>
      <c r="C43" s="1" t="s">
        <v>98</v>
      </c>
      <c r="D43" s="2" t="s">
        <v>96</v>
      </c>
      <c r="E43" s="2" t="s">
        <v>86</v>
      </c>
      <c r="F43" s="3" t="s">
        <v>36</v>
      </c>
      <c r="G43" s="3" t="s">
        <v>282</v>
      </c>
      <c r="H43" s="3" t="s">
        <v>77</v>
      </c>
      <c r="I43" s="8">
        <v>4200</v>
      </c>
      <c r="J43" s="16"/>
      <c r="K43" s="27"/>
      <c r="L43" s="54"/>
      <c r="O43" s="27">
        <f t="shared" si="3"/>
        <v>4200</v>
      </c>
      <c r="P43" s="16">
        <v>335.56</v>
      </c>
      <c r="T43" s="27">
        <f t="shared" si="4"/>
        <v>3864.44</v>
      </c>
      <c r="U43" s="31"/>
      <c r="V43" s="9"/>
      <c r="W43" s="9"/>
      <c r="X43" s="26" t="s">
        <v>29</v>
      </c>
      <c r="Z43" s="26" t="s">
        <v>30</v>
      </c>
    </row>
    <row r="44" spans="2:36" ht="15.75" x14ac:dyDescent="0.25">
      <c r="B44" s="26">
        <v>36</v>
      </c>
      <c r="C44" s="1" t="s">
        <v>99</v>
      </c>
      <c r="D44" s="2" t="s">
        <v>66</v>
      </c>
      <c r="E44" s="2" t="s">
        <v>100</v>
      </c>
      <c r="F44" s="3" t="s">
        <v>36</v>
      </c>
      <c r="G44" s="3" t="s">
        <v>283</v>
      </c>
      <c r="H44" s="3" t="s">
        <v>28</v>
      </c>
      <c r="I44" s="12">
        <v>5159.5</v>
      </c>
      <c r="J44" s="19"/>
      <c r="K44" s="27"/>
      <c r="L44" s="54"/>
      <c r="N44" s="27"/>
      <c r="O44" s="27">
        <f t="shared" si="3"/>
        <v>5159.5</v>
      </c>
      <c r="P44" s="19">
        <v>490.17</v>
      </c>
      <c r="T44" s="27">
        <f t="shared" si="4"/>
        <v>4669.33</v>
      </c>
      <c r="U44" s="31"/>
      <c r="V44" s="9"/>
      <c r="W44" s="9"/>
      <c r="X44" s="26" t="s">
        <v>29</v>
      </c>
      <c r="Z44" s="26" t="s">
        <v>30</v>
      </c>
    </row>
    <row r="45" spans="2:36" ht="15.75" x14ac:dyDescent="0.25">
      <c r="B45" s="26">
        <v>37</v>
      </c>
      <c r="C45" s="1" t="s">
        <v>339</v>
      </c>
      <c r="D45" s="2" t="s">
        <v>32</v>
      </c>
      <c r="E45" s="2" t="s">
        <v>100</v>
      </c>
      <c r="F45" s="3" t="s">
        <v>36</v>
      </c>
      <c r="G45" s="3" t="s">
        <v>340</v>
      </c>
      <c r="H45" s="3" t="s">
        <v>33</v>
      </c>
      <c r="I45" s="12">
        <v>2866.5</v>
      </c>
      <c r="J45" s="19"/>
      <c r="K45" s="27"/>
      <c r="L45" s="54"/>
      <c r="N45" s="27"/>
      <c r="O45" s="27">
        <f t="shared" si="3"/>
        <v>2866.5</v>
      </c>
      <c r="P45" s="19">
        <v>45.12</v>
      </c>
      <c r="T45" s="27">
        <f t="shared" si="4"/>
        <v>2821.38</v>
      </c>
      <c r="U45" s="31"/>
      <c r="V45" s="3"/>
      <c r="W45" s="9"/>
      <c r="X45" s="26" t="s">
        <v>349</v>
      </c>
      <c r="Z45" s="26" t="s">
        <v>30</v>
      </c>
    </row>
    <row r="46" spans="2:36" ht="15.75" x14ac:dyDescent="0.25">
      <c r="B46" s="26">
        <v>38</v>
      </c>
      <c r="C46" s="1" t="s">
        <v>322</v>
      </c>
      <c r="D46" s="2" t="s">
        <v>32</v>
      </c>
      <c r="E46" s="2" t="s">
        <v>100</v>
      </c>
      <c r="F46" s="3" t="s">
        <v>36</v>
      </c>
      <c r="G46" s="3" t="s">
        <v>320</v>
      </c>
      <c r="H46" s="3" t="s">
        <v>33</v>
      </c>
      <c r="I46" s="8">
        <v>2866.5</v>
      </c>
      <c r="J46" s="16"/>
      <c r="K46" s="27"/>
      <c r="L46" s="54"/>
      <c r="M46" s="54">
        <v>343.96</v>
      </c>
      <c r="N46" s="27"/>
      <c r="O46" s="27">
        <f t="shared" si="3"/>
        <v>3210.46</v>
      </c>
      <c r="P46" s="16">
        <v>110.47</v>
      </c>
      <c r="T46" s="27">
        <f t="shared" si="4"/>
        <v>3099.9900000000002</v>
      </c>
      <c r="U46" s="31"/>
      <c r="V46" s="3"/>
      <c r="W46" s="3"/>
      <c r="X46" s="26" t="s">
        <v>321</v>
      </c>
      <c r="Z46" s="26" t="s">
        <v>30</v>
      </c>
      <c r="AD46" s="56"/>
      <c r="AE46" s="56"/>
      <c r="AF46" s="56"/>
      <c r="AG46" s="56"/>
      <c r="AH46" s="56"/>
      <c r="AI46" s="56"/>
      <c r="AJ46" s="56"/>
    </row>
    <row r="47" spans="2:36" ht="15.75" x14ac:dyDescent="0.25">
      <c r="B47" s="26">
        <v>39</v>
      </c>
      <c r="C47" s="1" t="s">
        <v>101</v>
      </c>
      <c r="D47" s="2" t="s">
        <v>102</v>
      </c>
      <c r="E47" s="2" t="s">
        <v>103</v>
      </c>
      <c r="F47" s="3" t="s">
        <v>36</v>
      </c>
      <c r="G47" s="3" t="s">
        <v>284</v>
      </c>
      <c r="H47" s="3" t="s">
        <v>28</v>
      </c>
      <c r="I47" s="12">
        <v>6933.9</v>
      </c>
      <c r="J47" s="19"/>
      <c r="K47" s="27"/>
      <c r="L47" s="54"/>
      <c r="O47" s="27">
        <f t="shared" si="3"/>
        <v>6933.9</v>
      </c>
      <c r="P47" s="19">
        <v>842.91</v>
      </c>
      <c r="T47" s="27">
        <f t="shared" si="4"/>
        <v>6090.99</v>
      </c>
      <c r="U47" s="31"/>
      <c r="V47" s="3"/>
      <c r="W47" s="9"/>
      <c r="X47" s="26" t="s">
        <v>29</v>
      </c>
      <c r="Z47" s="26" t="s">
        <v>30</v>
      </c>
    </row>
    <row r="48" spans="2:36" ht="15.75" x14ac:dyDescent="0.25">
      <c r="B48" s="26">
        <v>40</v>
      </c>
      <c r="C48" s="1" t="s">
        <v>104</v>
      </c>
      <c r="D48" s="2" t="s">
        <v>66</v>
      </c>
      <c r="E48" s="2" t="s">
        <v>105</v>
      </c>
      <c r="F48" s="3" t="s">
        <v>36</v>
      </c>
      <c r="G48" s="3" t="s">
        <v>285</v>
      </c>
      <c r="H48" s="3" t="s">
        <v>28</v>
      </c>
      <c r="I48" s="12">
        <v>5159.5</v>
      </c>
      <c r="J48" s="19"/>
      <c r="K48" s="27"/>
      <c r="L48" s="54"/>
      <c r="O48" s="27">
        <f t="shared" si="3"/>
        <v>5159.5</v>
      </c>
      <c r="P48" s="19">
        <v>490.17</v>
      </c>
      <c r="T48" s="27">
        <f t="shared" si="4"/>
        <v>4669.33</v>
      </c>
      <c r="U48" s="31"/>
      <c r="V48" s="21"/>
      <c r="W48" s="45"/>
      <c r="X48" s="26" t="s">
        <v>29</v>
      </c>
      <c r="Z48" s="26" t="s">
        <v>30</v>
      </c>
    </row>
    <row r="49" spans="2:37" ht="15.75" x14ac:dyDescent="0.25">
      <c r="B49" s="26">
        <v>41</v>
      </c>
      <c r="C49" s="1" t="s">
        <v>106</v>
      </c>
      <c r="D49" s="2" t="s">
        <v>107</v>
      </c>
      <c r="E49" s="2" t="s">
        <v>105</v>
      </c>
      <c r="F49" s="3" t="s">
        <v>36</v>
      </c>
      <c r="G49" s="3" t="s">
        <v>286</v>
      </c>
      <c r="H49" s="3" t="s">
        <v>77</v>
      </c>
      <c r="I49" s="8">
        <v>3866.5</v>
      </c>
      <c r="J49" s="16"/>
      <c r="K49" s="27"/>
      <c r="L49" s="54"/>
      <c r="O49" s="27">
        <f t="shared" si="3"/>
        <v>3866.5</v>
      </c>
      <c r="P49" s="16">
        <v>299.27</v>
      </c>
      <c r="T49" s="27">
        <f t="shared" si="4"/>
        <v>3567.23</v>
      </c>
      <c r="U49" s="31"/>
      <c r="V49" s="21"/>
      <c r="W49" s="9"/>
      <c r="X49" s="26" t="s">
        <v>327</v>
      </c>
      <c r="Z49" s="26" t="s">
        <v>30</v>
      </c>
    </row>
    <row r="50" spans="2:37" ht="15.75" x14ac:dyDescent="0.25">
      <c r="C50" s="44" t="s">
        <v>108</v>
      </c>
      <c r="D50" s="2"/>
      <c r="E50" s="2"/>
      <c r="F50" s="3"/>
      <c r="G50" s="3"/>
      <c r="H50" s="3"/>
      <c r="I50" s="14">
        <f>SUM(I39:I49)</f>
        <v>58337.700000000004</v>
      </c>
      <c r="J50" s="14">
        <f t="shared" ref="J50:S50" si="5">SUM(J39:J49)</f>
        <v>0</v>
      </c>
      <c r="K50" s="14">
        <f t="shared" si="5"/>
        <v>0</v>
      </c>
      <c r="L50" s="14">
        <f>SUM(L39:L49)</f>
        <v>0</v>
      </c>
      <c r="M50" s="14">
        <f>SUM(M39:M49)</f>
        <v>623.96</v>
      </c>
      <c r="N50" s="14">
        <f t="shared" si="5"/>
        <v>0</v>
      </c>
      <c r="O50" s="14">
        <f>SUM(O39:O49)</f>
        <v>58961.66</v>
      </c>
      <c r="P50" s="14">
        <f>SUM(P39:P49)</f>
        <v>6200.3799999999992</v>
      </c>
      <c r="Q50" s="14">
        <f t="shared" si="5"/>
        <v>0</v>
      </c>
      <c r="R50" s="14">
        <f t="shared" si="5"/>
        <v>0</v>
      </c>
      <c r="S50" s="14">
        <f t="shared" si="5"/>
        <v>0</v>
      </c>
      <c r="T50" s="14">
        <f>SUM(T39:T49)</f>
        <v>52761.279999999999</v>
      </c>
    </row>
    <row r="51" spans="2:37" ht="15.75" x14ac:dyDescent="0.25">
      <c r="C51" s="1"/>
      <c r="D51" s="2"/>
      <c r="E51" s="2"/>
      <c r="F51" s="3"/>
      <c r="G51" s="3"/>
      <c r="H51" s="13"/>
      <c r="I51" s="14"/>
      <c r="J51" s="20"/>
      <c r="P51" s="20"/>
    </row>
    <row r="52" spans="2:37" ht="15.75" x14ac:dyDescent="0.25">
      <c r="C52" s="6" t="s">
        <v>109</v>
      </c>
      <c r="D52" s="1"/>
      <c r="E52" s="1"/>
      <c r="F52" s="1"/>
      <c r="G52" s="1"/>
      <c r="H52" s="15"/>
      <c r="I52" s="15"/>
      <c r="J52" s="15"/>
      <c r="P52" s="15"/>
    </row>
    <row r="53" spans="2:37" ht="15.75" x14ac:dyDescent="0.25">
      <c r="B53" s="26">
        <v>42</v>
      </c>
      <c r="C53" s="1" t="s">
        <v>110</v>
      </c>
      <c r="D53" s="2" t="s">
        <v>66</v>
      </c>
      <c r="E53" s="2" t="s">
        <v>109</v>
      </c>
      <c r="F53" s="3" t="s">
        <v>36</v>
      </c>
      <c r="G53" s="3" t="s">
        <v>287</v>
      </c>
      <c r="H53" s="3" t="s">
        <v>28</v>
      </c>
      <c r="I53" s="5">
        <v>6933.9</v>
      </c>
      <c r="J53" s="4"/>
      <c r="K53" s="27"/>
      <c r="L53" s="54"/>
      <c r="O53" s="27">
        <f>I53+J53+K53+L53+M53+N53</f>
        <v>6933.9</v>
      </c>
      <c r="P53" s="4">
        <v>842.91</v>
      </c>
      <c r="T53" s="27">
        <f>+O53-P53-Q53-R53-S53</f>
        <v>6090.99</v>
      </c>
      <c r="V53" s="9"/>
      <c r="W53" s="9"/>
      <c r="X53" s="26" t="s">
        <v>29</v>
      </c>
      <c r="Z53" s="26" t="s">
        <v>111</v>
      </c>
    </row>
    <row r="54" spans="2:37" ht="15.75" x14ac:dyDescent="0.25">
      <c r="B54" s="26">
        <v>43</v>
      </c>
      <c r="C54" s="1" t="s">
        <v>76</v>
      </c>
      <c r="D54" s="2" t="s">
        <v>32</v>
      </c>
      <c r="E54" s="2" t="s">
        <v>109</v>
      </c>
      <c r="F54" s="3" t="s">
        <v>36</v>
      </c>
      <c r="G54" s="3" t="s">
        <v>378</v>
      </c>
      <c r="H54" s="9" t="s">
        <v>77</v>
      </c>
      <c r="I54" s="5">
        <v>3866.5</v>
      </c>
      <c r="J54" s="4"/>
      <c r="K54" s="27"/>
      <c r="L54" s="54"/>
      <c r="N54" s="27"/>
      <c r="O54" s="27">
        <f>I54+J54+K54+L54+M54+N54</f>
        <v>3866.5</v>
      </c>
      <c r="P54" s="4">
        <v>299.27</v>
      </c>
      <c r="T54" s="27">
        <f>+O54-P54-Q54-R54-S54</f>
        <v>3567.23</v>
      </c>
      <c r="U54" s="31"/>
      <c r="V54" s="52"/>
      <c r="W54" s="9"/>
      <c r="X54" s="26" t="s">
        <v>78</v>
      </c>
      <c r="Z54" s="26" t="s">
        <v>30</v>
      </c>
      <c r="AE54" s="56"/>
      <c r="AF54" s="56"/>
      <c r="AG54" s="56"/>
      <c r="AH54" s="56"/>
    </row>
    <row r="55" spans="2:37" ht="15.75" x14ac:dyDescent="0.25">
      <c r="B55" s="26">
        <v>44</v>
      </c>
      <c r="C55" s="1" t="s">
        <v>250</v>
      </c>
      <c r="D55" s="2" t="s">
        <v>335</v>
      </c>
      <c r="E55" s="2" t="s">
        <v>109</v>
      </c>
      <c r="F55" s="3" t="s">
        <v>36</v>
      </c>
      <c r="G55" s="3" t="s">
        <v>379</v>
      </c>
      <c r="H55" s="3" t="s">
        <v>33</v>
      </c>
      <c r="I55" s="5">
        <v>2866.5</v>
      </c>
      <c r="J55" s="4"/>
      <c r="K55" s="27"/>
      <c r="L55" s="54"/>
      <c r="O55" s="27">
        <f>I55+J55+K55+L55+M55+N55</f>
        <v>2866.5</v>
      </c>
      <c r="P55" s="4">
        <v>45.12</v>
      </c>
      <c r="T55" s="27">
        <f>+O55-P55-Q55-R55-S55</f>
        <v>2821.38</v>
      </c>
      <c r="U55" s="26"/>
      <c r="V55" s="9"/>
      <c r="W55" s="45"/>
      <c r="X55" s="26" t="s">
        <v>251</v>
      </c>
      <c r="Z55" s="26" t="s">
        <v>111</v>
      </c>
      <c r="AE55" s="56"/>
      <c r="AF55" s="56"/>
      <c r="AG55" s="56"/>
      <c r="AH55" s="56"/>
      <c r="AI55" s="56"/>
      <c r="AJ55" s="56"/>
      <c r="AK55" s="56"/>
    </row>
    <row r="56" spans="2:37" ht="15.75" x14ac:dyDescent="0.25">
      <c r="B56" s="26">
        <v>45</v>
      </c>
      <c r="C56" s="1" t="s">
        <v>221</v>
      </c>
      <c r="D56" s="2" t="s">
        <v>335</v>
      </c>
      <c r="E56" s="2" t="s">
        <v>109</v>
      </c>
      <c r="F56" s="3" t="s">
        <v>36</v>
      </c>
      <c r="G56" s="3" t="s">
        <v>394</v>
      </c>
      <c r="H56" s="3" t="s">
        <v>33</v>
      </c>
      <c r="I56" s="5">
        <v>2752</v>
      </c>
      <c r="J56" s="4"/>
      <c r="K56" s="27"/>
      <c r="L56" s="54"/>
      <c r="O56" s="27">
        <f>I56+J56+K56+L56+M56+N56</f>
        <v>2752</v>
      </c>
      <c r="P56" s="4">
        <v>32.67</v>
      </c>
      <c r="T56" s="27">
        <f>+O56-P56-Q56-R56-S56</f>
        <v>2719.33</v>
      </c>
      <c r="U56" s="26"/>
      <c r="V56" s="19"/>
      <c r="W56" s="26"/>
      <c r="X56" s="26" t="s">
        <v>385</v>
      </c>
      <c r="Z56" s="26" t="s">
        <v>111</v>
      </c>
      <c r="AE56" s="56"/>
      <c r="AF56" s="56"/>
      <c r="AG56" s="56"/>
      <c r="AH56" s="56"/>
      <c r="AI56" s="56"/>
      <c r="AJ56" s="56"/>
      <c r="AK56" s="56"/>
    </row>
    <row r="57" spans="2:37" ht="15.75" x14ac:dyDescent="0.25">
      <c r="B57" s="26">
        <v>46</v>
      </c>
      <c r="C57" s="1" t="s">
        <v>318</v>
      </c>
      <c r="D57" s="1" t="s">
        <v>431</v>
      </c>
      <c r="E57" s="2" t="s">
        <v>109</v>
      </c>
      <c r="F57" s="3" t="s">
        <v>36</v>
      </c>
      <c r="G57" s="3" t="s">
        <v>421</v>
      </c>
      <c r="H57" s="3" t="s">
        <v>122</v>
      </c>
      <c r="I57" s="5">
        <v>2752</v>
      </c>
      <c r="J57" s="4"/>
      <c r="K57" s="27"/>
      <c r="L57" s="54"/>
      <c r="M57" s="46">
        <v>366.92</v>
      </c>
      <c r="N57" s="27"/>
      <c r="O57" s="27">
        <f>I57+J57+K57+L57+M57+N57</f>
        <v>3118.92</v>
      </c>
      <c r="P57" s="4">
        <v>37.020000000000003</v>
      </c>
      <c r="T57" s="27">
        <f>+O57-P57-Q57-R57-S57</f>
        <v>3081.9</v>
      </c>
      <c r="U57" s="31"/>
      <c r="V57" s="45"/>
      <c r="W57" s="45"/>
      <c r="X57" s="26" t="s">
        <v>341</v>
      </c>
      <c r="Z57" s="26" t="s">
        <v>30</v>
      </c>
      <c r="AE57" s="56"/>
      <c r="AF57" s="56"/>
      <c r="AG57" s="56"/>
      <c r="AH57" s="56"/>
      <c r="AI57" s="56"/>
      <c r="AJ57" s="56"/>
    </row>
    <row r="58" spans="2:37" ht="15.75" x14ac:dyDescent="0.25">
      <c r="C58" s="44" t="s">
        <v>112</v>
      </c>
      <c r="D58" s="2"/>
      <c r="E58" s="2"/>
      <c r="F58" s="3"/>
      <c r="G58" s="3"/>
      <c r="H58" s="3"/>
      <c r="I58" s="10">
        <f>SUM(I53:I57)</f>
        <v>19170.900000000001</v>
      </c>
      <c r="J58" s="10">
        <f>SUM(J53:J57)</f>
        <v>0</v>
      </c>
      <c r="K58" s="10">
        <f t="shared" ref="K58:N58" si="6">SUM(K53:K57)</f>
        <v>0</v>
      </c>
      <c r="L58" s="10">
        <f t="shared" si="6"/>
        <v>0</v>
      </c>
      <c r="M58" s="10">
        <f t="shared" si="6"/>
        <v>366.92</v>
      </c>
      <c r="N58" s="10">
        <f t="shared" si="6"/>
        <v>0</v>
      </c>
      <c r="O58" s="10">
        <f>SUM(O53:O57)</f>
        <v>19537.82</v>
      </c>
      <c r="P58" s="10">
        <f>SUM(P53:P57)</f>
        <v>1256.9899999999998</v>
      </c>
      <c r="Q58" s="10">
        <f>SUM(Q53:Q55)</f>
        <v>0</v>
      </c>
      <c r="R58" s="10">
        <f>SUM(R53:R55)</f>
        <v>0</v>
      </c>
      <c r="S58" s="10">
        <f>SUM(S53:S55)</f>
        <v>0</v>
      </c>
      <c r="T58" s="10">
        <f>SUM(T53:T57)</f>
        <v>18280.829999999998</v>
      </c>
    </row>
    <row r="59" spans="2:37" ht="15.75" x14ac:dyDescent="0.25">
      <c r="C59" s="1"/>
      <c r="D59" s="2"/>
      <c r="E59" s="2"/>
      <c r="F59" s="3"/>
      <c r="G59" s="3"/>
      <c r="H59" s="3"/>
      <c r="I59" s="5"/>
      <c r="J59" s="4"/>
      <c r="P59" s="4"/>
    </row>
    <row r="60" spans="2:37" ht="15.75" x14ac:dyDescent="0.25">
      <c r="B60" s="26"/>
      <c r="C60" s="6" t="s">
        <v>113</v>
      </c>
      <c r="D60" s="1"/>
      <c r="E60" s="1"/>
      <c r="F60" s="1"/>
      <c r="G60" s="1"/>
      <c r="H60" s="1"/>
      <c r="I60" s="1"/>
      <c r="J60" s="1"/>
      <c r="L60" s="26"/>
      <c r="P60" s="1"/>
    </row>
    <row r="61" spans="2:37" ht="15.75" x14ac:dyDescent="0.25">
      <c r="B61" s="26">
        <v>47</v>
      </c>
      <c r="C61" s="1" t="s">
        <v>114</v>
      </c>
      <c r="D61" s="2" t="s">
        <v>66</v>
      </c>
      <c r="E61" s="2" t="s">
        <v>115</v>
      </c>
      <c r="F61" s="3" t="s">
        <v>36</v>
      </c>
      <c r="G61" s="3" t="s">
        <v>288</v>
      </c>
      <c r="H61" s="3" t="s">
        <v>28</v>
      </c>
      <c r="I61" s="5">
        <v>5159.5</v>
      </c>
      <c r="J61" s="4"/>
      <c r="K61" s="27"/>
      <c r="L61" s="27"/>
      <c r="O61" s="27">
        <f>SUM(I61:N61)</f>
        <v>5159.5</v>
      </c>
      <c r="P61" s="4">
        <v>490.17</v>
      </c>
      <c r="T61" s="27">
        <f>SUM(O61-P61-Q61-R61-S61)</f>
        <v>4669.33</v>
      </c>
      <c r="U61" s="31"/>
      <c r="V61" s="21"/>
      <c r="W61" s="9"/>
      <c r="X61" s="26" t="s">
        <v>29</v>
      </c>
      <c r="Z61" s="26" t="s">
        <v>30</v>
      </c>
    </row>
    <row r="62" spans="2:37" ht="15.75" x14ac:dyDescent="0.25">
      <c r="B62" s="26">
        <v>48</v>
      </c>
      <c r="C62" s="1" t="s">
        <v>131</v>
      </c>
      <c r="D62" s="2" t="s">
        <v>32</v>
      </c>
      <c r="E62" s="2" t="s">
        <v>115</v>
      </c>
      <c r="F62" s="3" t="s">
        <v>36</v>
      </c>
      <c r="G62" s="3" t="s">
        <v>289</v>
      </c>
      <c r="H62" s="3" t="s">
        <v>33</v>
      </c>
      <c r="I62" s="8">
        <v>2866.5</v>
      </c>
      <c r="J62" s="16"/>
      <c r="K62" s="27"/>
      <c r="L62" s="27"/>
      <c r="M62" s="46">
        <v>382.2</v>
      </c>
      <c r="N62" s="27"/>
      <c r="O62" s="27">
        <f t="shared" ref="O62:O112" si="7">SUM(I62:N62)</f>
        <v>3248.7</v>
      </c>
      <c r="P62" s="16">
        <v>51.14</v>
      </c>
      <c r="T62" s="27">
        <f>SUM(O62-P62-Q62-R62-S62)</f>
        <v>3197.56</v>
      </c>
      <c r="U62" s="31"/>
      <c r="V62" s="21"/>
      <c r="W62" s="9"/>
      <c r="X62" s="26" t="s">
        <v>350</v>
      </c>
      <c r="Z62" s="26" t="s">
        <v>30</v>
      </c>
      <c r="AE62" s="56"/>
      <c r="AF62" s="56"/>
      <c r="AG62" s="56"/>
      <c r="AH62" s="56"/>
    </row>
    <row r="63" spans="2:37" ht="15.75" x14ac:dyDescent="0.25">
      <c r="B63" s="26">
        <v>49</v>
      </c>
      <c r="C63" s="19" t="s">
        <v>119</v>
      </c>
      <c r="D63" s="2" t="s">
        <v>117</v>
      </c>
      <c r="E63" s="2" t="s">
        <v>115</v>
      </c>
      <c r="F63" s="3" t="s">
        <v>36</v>
      </c>
      <c r="G63" s="3" t="s">
        <v>290</v>
      </c>
      <c r="H63" s="3" t="s">
        <v>33</v>
      </c>
      <c r="I63" s="5">
        <v>3391.5</v>
      </c>
      <c r="J63" s="4"/>
      <c r="K63" s="27"/>
      <c r="L63" s="27"/>
      <c r="N63" s="27"/>
      <c r="O63" s="27">
        <f t="shared" si="7"/>
        <v>3391.5</v>
      </c>
      <c r="P63" s="4">
        <v>122.49</v>
      </c>
      <c r="T63" s="27">
        <f>+O63-P63-Q63-R63-S63</f>
        <v>3269.01</v>
      </c>
      <c r="U63" s="31"/>
      <c r="V63" s="45"/>
      <c r="W63" s="9"/>
      <c r="X63" s="26" t="s">
        <v>94</v>
      </c>
      <c r="Z63" s="26" t="s">
        <v>30</v>
      </c>
      <c r="AE63" s="56"/>
      <c r="AF63" s="56"/>
      <c r="AG63" s="56"/>
      <c r="AH63" s="56"/>
    </row>
    <row r="64" spans="2:37" ht="15.75" x14ac:dyDescent="0.25">
      <c r="B64" s="26">
        <v>50</v>
      </c>
      <c r="C64" s="1" t="s">
        <v>118</v>
      </c>
      <c r="D64" s="2" t="s">
        <v>416</v>
      </c>
      <c r="E64" s="2" t="s">
        <v>115</v>
      </c>
      <c r="F64" s="3" t="s">
        <v>36</v>
      </c>
      <c r="G64" s="3" t="s">
        <v>291</v>
      </c>
      <c r="H64" s="3" t="s">
        <v>33</v>
      </c>
      <c r="I64" s="5">
        <v>3096</v>
      </c>
      <c r="J64" s="4"/>
      <c r="K64" s="27"/>
      <c r="L64" s="27"/>
      <c r="N64" s="27"/>
      <c r="O64" s="27">
        <f t="shared" si="7"/>
        <v>3096</v>
      </c>
      <c r="P64" s="4">
        <v>90.34</v>
      </c>
      <c r="T64" s="27">
        <f t="shared" ref="T64:T112" si="8">+O64-P64-Q64-R64-S64</f>
        <v>3005.66</v>
      </c>
      <c r="U64" s="31"/>
      <c r="V64" s="9"/>
      <c r="W64" s="9"/>
      <c r="X64" s="67" t="s">
        <v>351</v>
      </c>
      <c r="Z64" s="26" t="s">
        <v>30</v>
      </c>
      <c r="AE64" s="56"/>
      <c r="AF64" s="56"/>
      <c r="AG64" s="56"/>
      <c r="AH64" s="56"/>
    </row>
    <row r="65" spans="2:34" ht="15.75" x14ac:dyDescent="0.25">
      <c r="B65" s="26">
        <v>51</v>
      </c>
      <c r="C65" s="1" t="s">
        <v>126</v>
      </c>
      <c r="D65" s="2" t="s">
        <v>127</v>
      </c>
      <c r="E65" s="2" t="s">
        <v>115</v>
      </c>
      <c r="F65" s="3" t="s">
        <v>36</v>
      </c>
      <c r="G65" s="3" t="s">
        <v>292</v>
      </c>
      <c r="H65" s="3" t="s">
        <v>33</v>
      </c>
      <c r="I65" s="5">
        <v>3096</v>
      </c>
      <c r="J65" s="4"/>
      <c r="K65" s="27"/>
      <c r="L65" s="27"/>
      <c r="N65" s="27"/>
      <c r="O65" s="27">
        <f t="shared" si="7"/>
        <v>3096</v>
      </c>
      <c r="P65" s="4">
        <v>90.34</v>
      </c>
      <c r="T65" s="27">
        <f>+O65-P65-Q65-R65-S65</f>
        <v>3005.66</v>
      </c>
      <c r="U65" s="31"/>
      <c r="V65" s="21"/>
      <c r="W65" s="9"/>
      <c r="X65" s="67" t="s">
        <v>352</v>
      </c>
      <c r="Z65" s="26" t="s">
        <v>30</v>
      </c>
      <c r="AE65" s="56"/>
      <c r="AF65" s="56"/>
      <c r="AG65" s="56"/>
      <c r="AH65" s="56"/>
    </row>
    <row r="66" spans="2:34" ht="15.75" x14ac:dyDescent="0.25">
      <c r="B66" s="26">
        <v>52</v>
      </c>
      <c r="C66" s="1" t="s">
        <v>128</v>
      </c>
      <c r="D66" s="2" t="s">
        <v>127</v>
      </c>
      <c r="E66" s="2" t="s">
        <v>115</v>
      </c>
      <c r="F66" s="3" t="s">
        <v>36</v>
      </c>
      <c r="G66" s="3" t="s">
        <v>293</v>
      </c>
      <c r="H66" s="3" t="s">
        <v>33</v>
      </c>
      <c r="I66" s="5">
        <v>3096</v>
      </c>
      <c r="J66" s="4"/>
      <c r="K66" s="27"/>
      <c r="L66" s="27"/>
      <c r="N66" s="27"/>
      <c r="O66" s="27">
        <f t="shared" si="7"/>
        <v>3096</v>
      </c>
      <c r="P66" s="4">
        <v>90.34</v>
      </c>
      <c r="T66" s="27">
        <f>+O66-P66-Q66-R66-S66</f>
        <v>3005.66</v>
      </c>
      <c r="U66" s="31"/>
      <c r="V66" s="45"/>
      <c r="W66" s="45"/>
      <c r="X66" s="67" t="s">
        <v>352</v>
      </c>
      <c r="Z66" s="26" t="s">
        <v>30</v>
      </c>
      <c r="AE66" s="56"/>
      <c r="AF66" s="56"/>
      <c r="AG66" s="56"/>
      <c r="AH66" s="56"/>
    </row>
    <row r="67" spans="2:34" ht="15.75" x14ac:dyDescent="0.25">
      <c r="B67" s="26">
        <v>53</v>
      </c>
      <c r="C67" s="1" t="s">
        <v>120</v>
      </c>
      <c r="D67" s="2" t="s">
        <v>518</v>
      </c>
      <c r="E67" s="2" t="s">
        <v>115</v>
      </c>
      <c r="F67" s="3" t="s">
        <v>36</v>
      </c>
      <c r="G67" s="3" t="s">
        <v>519</v>
      </c>
      <c r="H67" s="3" t="s">
        <v>122</v>
      </c>
      <c r="I67" s="4">
        <v>2508.5</v>
      </c>
      <c r="J67" s="4">
        <v>8.83</v>
      </c>
      <c r="K67" s="27"/>
      <c r="L67" s="27"/>
      <c r="N67" s="27"/>
      <c r="O67" s="27">
        <f t="shared" si="7"/>
        <v>2517.33</v>
      </c>
      <c r="P67" s="4"/>
      <c r="T67" s="27">
        <f t="shared" si="8"/>
        <v>2517.33</v>
      </c>
      <c r="U67" s="31"/>
      <c r="V67" s="21"/>
      <c r="W67" s="9"/>
      <c r="X67" s="67" t="s">
        <v>94</v>
      </c>
      <c r="Z67" s="26" t="s">
        <v>30</v>
      </c>
      <c r="AE67" s="56"/>
      <c r="AF67" s="56"/>
      <c r="AG67" s="56"/>
      <c r="AH67" s="56"/>
    </row>
    <row r="68" spans="2:34" ht="15.75" x14ac:dyDescent="0.25">
      <c r="B68" s="26">
        <v>54</v>
      </c>
      <c r="C68" s="1" t="s">
        <v>123</v>
      </c>
      <c r="D68" s="2" t="s">
        <v>121</v>
      </c>
      <c r="E68" s="2" t="s">
        <v>115</v>
      </c>
      <c r="F68" s="3" t="s">
        <v>36</v>
      </c>
      <c r="G68" s="3" t="s">
        <v>401</v>
      </c>
      <c r="H68" s="3" t="s">
        <v>122</v>
      </c>
      <c r="I68" s="5">
        <v>2402.5</v>
      </c>
      <c r="J68" s="4">
        <v>19.34</v>
      </c>
      <c r="K68" s="27"/>
      <c r="L68" s="27"/>
      <c r="N68" s="27"/>
      <c r="O68" s="27">
        <f t="shared" si="7"/>
        <v>2421.84</v>
      </c>
      <c r="P68" s="4"/>
      <c r="T68" s="27">
        <f t="shared" si="8"/>
        <v>2421.84</v>
      </c>
      <c r="U68" s="31"/>
      <c r="V68" s="21"/>
      <c r="W68" s="9"/>
      <c r="X68" s="26" t="s">
        <v>353</v>
      </c>
      <c r="Z68" s="26" t="s">
        <v>30</v>
      </c>
      <c r="AE68" s="56"/>
      <c r="AF68" s="56"/>
      <c r="AG68" s="56"/>
      <c r="AH68" s="56"/>
    </row>
    <row r="69" spans="2:34" ht="15.75" x14ac:dyDescent="0.25">
      <c r="B69" s="26">
        <v>55</v>
      </c>
      <c r="C69" s="1" t="s">
        <v>124</v>
      </c>
      <c r="D69" s="2" t="s">
        <v>125</v>
      </c>
      <c r="E69" s="2" t="s">
        <v>115</v>
      </c>
      <c r="F69" s="3" t="s">
        <v>36</v>
      </c>
      <c r="G69" s="3" t="s">
        <v>420</v>
      </c>
      <c r="H69" s="3" t="s">
        <v>419</v>
      </c>
      <c r="I69" s="5">
        <v>2293</v>
      </c>
      <c r="J69" s="4">
        <v>40.72</v>
      </c>
      <c r="K69" s="27"/>
      <c r="L69" s="27"/>
      <c r="N69" s="27"/>
      <c r="O69" s="27">
        <f t="shared" si="7"/>
        <v>2333.7199999999998</v>
      </c>
      <c r="P69" s="4"/>
      <c r="T69" s="27">
        <f t="shared" si="8"/>
        <v>2333.7199999999998</v>
      </c>
      <c r="U69" s="31"/>
      <c r="V69" s="21"/>
      <c r="W69" s="9"/>
      <c r="X69" s="67" t="s">
        <v>349</v>
      </c>
      <c r="Z69" s="26" t="s">
        <v>30</v>
      </c>
      <c r="AE69" s="56"/>
      <c r="AF69" s="56"/>
      <c r="AG69" s="56"/>
      <c r="AH69" s="56"/>
    </row>
    <row r="70" spans="2:34" ht="15.75" x14ac:dyDescent="0.25">
      <c r="B70" s="26">
        <v>56</v>
      </c>
      <c r="C70" s="1" t="s">
        <v>116</v>
      </c>
      <c r="D70" s="2" t="s">
        <v>417</v>
      </c>
      <c r="E70" s="2" t="s">
        <v>115</v>
      </c>
      <c r="F70" s="3" t="s">
        <v>36</v>
      </c>
      <c r="G70" s="3" t="s">
        <v>418</v>
      </c>
      <c r="H70" s="3" t="s">
        <v>33</v>
      </c>
      <c r="I70" s="5">
        <v>3096</v>
      </c>
      <c r="J70" s="4"/>
      <c r="K70" s="27"/>
      <c r="L70" s="27"/>
      <c r="N70" s="27"/>
      <c r="O70" s="27">
        <f t="shared" si="7"/>
        <v>3096</v>
      </c>
      <c r="P70" s="4">
        <v>90.34</v>
      </c>
      <c r="T70" s="27">
        <f>+O70-P70-Q70-R70-S70</f>
        <v>3005.66</v>
      </c>
      <c r="U70" s="31"/>
      <c r="V70" s="45"/>
      <c r="W70" s="45"/>
      <c r="X70" s="67" t="s">
        <v>351</v>
      </c>
      <c r="Z70" s="26" t="s">
        <v>30</v>
      </c>
      <c r="AE70" s="56"/>
      <c r="AF70" s="56"/>
      <c r="AG70" s="56"/>
      <c r="AH70" s="56"/>
    </row>
    <row r="71" spans="2:34" ht="15.75" x14ac:dyDescent="0.25">
      <c r="B71" s="26">
        <v>57</v>
      </c>
      <c r="C71" s="1" t="s">
        <v>129</v>
      </c>
      <c r="D71" s="2" t="s">
        <v>66</v>
      </c>
      <c r="E71" s="2" t="s">
        <v>130</v>
      </c>
      <c r="F71" s="3" t="s">
        <v>36</v>
      </c>
      <c r="G71" s="3" t="s">
        <v>294</v>
      </c>
      <c r="H71" s="3" t="s">
        <v>28</v>
      </c>
      <c r="I71" s="5">
        <v>5159.5</v>
      </c>
      <c r="J71" s="4"/>
      <c r="K71" s="27"/>
      <c r="L71" s="27"/>
      <c r="O71" s="27">
        <f t="shared" si="7"/>
        <v>5159.5</v>
      </c>
      <c r="P71" s="4">
        <v>490.17</v>
      </c>
      <c r="T71" s="27">
        <f t="shared" si="8"/>
        <v>4669.33</v>
      </c>
      <c r="U71" s="31"/>
      <c r="V71" s="21"/>
      <c r="W71" s="9"/>
      <c r="X71" s="26" t="s">
        <v>29</v>
      </c>
      <c r="Z71" s="26" t="s">
        <v>30</v>
      </c>
    </row>
    <row r="72" spans="2:34" ht="15.75" x14ac:dyDescent="0.25">
      <c r="B72" s="26">
        <v>58</v>
      </c>
      <c r="C72" s="1" t="s">
        <v>136</v>
      </c>
      <c r="D72" s="2" t="s">
        <v>134</v>
      </c>
      <c r="E72" s="2" t="s">
        <v>135</v>
      </c>
      <c r="F72" s="3" t="s">
        <v>36</v>
      </c>
      <c r="G72" s="3" t="s">
        <v>295</v>
      </c>
      <c r="H72" s="3" t="s">
        <v>77</v>
      </c>
      <c r="I72" s="4">
        <v>4200</v>
      </c>
      <c r="J72" s="4"/>
      <c r="K72" s="27"/>
      <c r="L72" s="27"/>
      <c r="M72" s="27"/>
      <c r="N72" s="27"/>
      <c r="O72" s="27">
        <f t="shared" si="7"/>
        <v>4200</v>
      </c>
      <c r="P72" s="4">
        <v>335.56</v>
      </c>
      <c r="T72" s="27">
        <f t="shared" si="8"/>
        <v>3864.44</v>
      </c>
      <c r="U72" s="31"/>
      <c r="V72" s="3"/>
      <c r="W72" s="3"/>
      <c r="X72" s="26" t="s">
        <v>354</v>
      </c>
      <c r="Z72" s="26" t="s">
        <v>30</v>
      </c>
      <c r="AF72" s="56"/>
      <c r="AH72" s="56"/>
    </row>
    <row r="73" spans="2:34" ht="15.75" x14ac:dyDescent="0.25">
      <c r="B73" s="26">
        <v>59</v>
      </c>
      <c r="C73" s="1" t="s">
        <v>137</v>
      </c>
      <c r="D73" s="2" t="s">
        <v>134</v>
      </c>
      <c r="E73" s="2" t="s">
        <v>138</v>
      </c>
      <c r="F73" s="3" t="s">
        <v>36</v>
      </c>
      <c r="G73" s="3" t="s">
        <v>296</v>
      </c>
      <c r="H73" s="3" t="s">
        <v>77</v>
      </c>
      <c r="I73" s="4">
        <v>4200</v>
      </c>
      <c r="J73" s="4"/>
      <c r="K73" s="27"/>
      <c r="L73" s="27"/>
      <c r="N73" s="54"/>
      <c r="O73" s="27">
        <f t="shared" si="7"/>
        <v>4200</v>
      </c>
      <c r="P73" s="4">
        <v>335.56</v>
      </c>
      <c r="T73" s="27">
        <f t="shared" si="8"/>
        <v>3864.44</v>
      </c>
      <c r="U73" s="31"/>
      <c r="V73" s="3"/>
      <c r="W73" s="45"/>
      <c r="X73" s="26" t="s">
        <v>139</v>
      </c>
      <c r="Z73" s="26" t="s">
        <v>30</v>
      </c>
    </row>
    <row r="74" spans="2:34" ht="15.75" x14ac:dyDescent="0.25">
      <c r="B74" s="26">
        <v>60</v>
      </c>
      <c r="C74" s="1" t="s">
        <v>140</v>
      </c>
      <c r="D74" s="2" t="s">
        <v>141</v>
      </c>
      <c r="E74" s="2" t="s">
        <v>135</v>
      </c>
      <c r="F74" s="3" t="s">
        <v>36</v>
      </c>
      <c r="G74" s="3" t="s">
        <v>297</v>
      </c>
      <c r="H74" s="3" t="s">
        <v>77</v>
      </c>
      <c r="I74" s="5">
        <v>3391.5</v>
      </c>
      <c r="J74" s="4"/>
      <c r="K74" s="27"/>
      <c r="L74" s="27"/>
      <c r="M74" s="27"/>
      <c r="N74" s="27"/>
      <c r="O74" s="27">
        <f t="shared" si="7"/>
        <v>3391.5</v>
      </c>
      <c r="P74" s="4">
        <v>122.49</v>
      </c>
      <c r="T74" s="27">
        <f t="shared" si="8"/>
        <v>3269.01</v>
      </c>
      <c r="U74" s="21"/>
      <c r="V74" s="3"/>
      <c r="W74" s="9"/>
      <c r="X74" s="26" t="s">
        <v>355</v>
      </c>
      <c r="Z74" s="26" t="s">
        <v>30</v>
      </c>
      <c r="AE74" s="56"/>
      <c r="AF74" s="56"/>
      <c r="AG74" s="56"/>
      <c r="AH74" s="56"/>
    </row>
    <row r="75" spans="2:34" ht="15.75" x14ac:dyDescent="0.25">
      <c r="B75" s="26">
        <v>61</v>
      </c>
      <c r="C75" s="1" t="s">
        <v>142</v>
      </c>
      <c r="D75" s="2" t="s">
        <v>143</v>
      </c>
      <c r="E75" s="2" t="s">
        <v>135</v>
      </c>
      <c r="F75" s="3" t="s">
        <v>36</v>
      </c>
      <c r="G75" s="3" t="s">
        <v>298</v>
      </c>
      <c r="H75" s="3" t="s">
        <v>33</v>
      </c>
      <c r="I75" s="5">
        <v>2866.5</v>
      </c>
      <c r="J75" s="4"/>
      <c r="K75" s="27"/>
      <c r="L75" s="27"/>
      <c r="M75" s="27"/>
      <c r="N75" s="27"/>
      <c r="O75" s="27">
        <f t="shared" si="7"/>
        <v>2866.5</v>
      </c>
      <c r="P75" s="4">
        <v>45.12</v>
      </c>
      <c r="T75" s="27">
        <f t="shared" si="8"/>
        <v>2821.38</v>
      </c>
      <c r="U75" s="31"/>
      <c r="V75" s="3"/>
      <c r="W75" s="3"/>
      <c r="X75" s="26" t="s">
        <v>356</v>
      </c>
      <c r="Z75" s="26" t="s">
        <v>30</v>
      </c>
      <c r="AE75" s="56"/>
      <c r="AF75" s="56"/>
      <c r="AG75" s="56"/>
      <c r="AH75" s="56"/>
    </row>
    <row r="76" spans="2:34" ht="15.75" x14ac:dyDescent="0.25">
      <c r="B76" s="26">
        <v>62</v>
      </c>
      <c r="C76" s="1" t="s">
        <v>467</v>
      </c>
      <c r="D76" s="2" t="s">
        <v>143</v>
      </c>
      <c r="E76" s="2" t="s">
        <v>135</v>
      </c>
      <c r="F76" s="3" t="s">
        <v>36</v>
      </c>
      <c r="G76" s="3" t="s">
        <v>468</v>
      </c>
      <c r="H76" s="3" t="s">
        <v>33</v>
      </c>
      <c r="I76" s="5">
        <v>2866.5</v>
      </c>
      <c r="J76" s="4"/>
      <c r="K76" s="27"/>
      <c r="L76" s="27"/>
      <c r="M76" s="27"/>
      <c r="N76" s="27"/>
      <c r="O76" s="27">
        <f t="shared" si="7"/>
        <v>2866.5</v>
      </c>
      <c r="P76" s="4">
        <v>45.12</v>
      </c>
      <c r="T76" s="27">
        <f t="shared" si="8"/>
        <v>2821.38</v>
      </c>
      <c r="U76" s="31"/>
      <c r="V76" s="3"/>
      <c r="W76" s="3"/>
      <c r="X76" s="26" t="s">
        <v>469</v>
      </c>
      <c r="Z76" s="26" t="s">
        <v>30</v>
      </c>
      <c r="AE76" s="56"/>
      <c r="AF76" s="56"/>
      <c r="AG76" s="56"/>
      <c r="AH76" s="56"/>
    </row>
    <row r="77" spans="2:34" ht="15.75" x14ac:dyDescent="0.25">
      <c r="B77" s="26">
        <v>63</v>
      </c>
      <c r="C77" s="1" t="s">
        <v>146</v>
      </c>
      <c r="D77" s="2" t="s">
        <v>143</v>
      </c>
      <c r="E77" s="2" t="s">
        <v>135</v>
      </c>
      <c r="F77" s="3" t="s">
        <v>36</v>
      </c>
      <c r="G77" s="3" t="s">
        <v>299</v>
      </c>
      <c r="H77" s="3" t="s">
        <v>33</v>
      </c>
      <c r="I77" s="5">
        <v>2866.5</v>
      </c>
      <c r="J77" s="4"/>
      <c r="K77" s="27"/>
      <c r="L77" s="27"/>
      <c r="N77" s="27"/>
      <c r="O77" s="27">
        <f t="shared" si="7"/>
        <v>2866.5</v>
      </c>
      <c r="P77" s="4">
        <v>45.12</v>
      </c>
      <c r="T77" s="27">
        <f t="shared" si="8"/>
        <v>2821.38</v>
      </c>
      <c r="U77" s="31"/>
      <c r="V77" s="3"/>
      <c r="W77" s="3"/>
      <c r="X77" s="26" t="s">
        <v>352</v>
      </c>
      <c r="Z77" s="26" t="s">
        <v>30</v>
      </c>
      <c r="AE77" s="56"/>
      <c r="AF77" s="56"/>
      <c r="AG77" s="56"/>
      <c r="AH77" s="56"/>
    </row>
    <row r="78" spans="2:34" ht="15.75" x14ac:dyDescent="0.25">
      <c r="B78" s="26">
        <v>64</v>
      </c>
      <c r="C78" s="1" t="s">
        <v>147</v>
      </c>
      <c r="D78" s="2" t="s">
        <v>143</v>
      </c>
      <c r="E78" s="2" t="s">
        <v>135</v>
      </c>
      <c r="F78" s="3" t="s">
        <v>36</v>
      </c>
      <c r="G78" s="3" t="s">
        <v>300</v>
      </c>
      <c r="H78" s="3" t="s">
        <v>33</v>
      </c>
      <c r="I78" s="5">
        <v>2866.5</v>
      </c>
      <c r="J78" s="4"/>
      <c r="K78" s="27"/>
      <c r="L78" s="27"/>
      <c r="N78" s="27"/>
      <c r="O78" s="27">
        <f t="shared" si="7"/>
        <v>2866.5</v>
      </c>
      <c r="P78" s="4">
        <v>45.12</v>
      </c>
      <c r="T78" s="27">
        <f t="shared" si="8"/>
        <v>2821.38</v>
      </c>
      <c r="U78" s="31"/>
      <c r="V78" s="3"/>
      <c r="W78" s="3"/>
      <c r="X78" s="26" t="s">
        <v>148</v>
      </c>
      <c r="Z78" s="26" t="s">
        <v>30</v>
      </c>
      <c r="AE78" s="56"/>
      <c r="AF78" s="56"/>
      <c r="AG78" s="56"/>
      <c r="AH78" s="56"/>
    </row>
    <row r="79" spans="2:34" ht="15.75" x14ac:dyDescent="0.25">
      <c r="B79" s="26">
        <v>65</v>
      </c>
      <c r="C79" s="1" t="s">
        <v>433</v>
      </c>
      <c r="D79" s="2" t="s">
        <v>143</v>
      </c>
      <c r="E79" s="2" t="s">
        <v>135</v>
      </c>
      <c r="F79" s="3" t="s">
        <v>36</v>
      </c>
      <c r="G79" s="3" t="s">
        <v>498</v>
      </c>
      <c r="H79" s="3" t="s">
        <v>33</v>
      </c>
      <c r="I79" s="5">
        <v>2866.5</v>
      </c>
      <c r="J79" s="4"/>
      <c r="K79" s="27"/>
      <c r="L79" s="27"/>
      <c r="M79" s="54"/>
      <c r="N79" s="27"/>
      <c r="O79" s="27">
        <f t="shared" si="7"/>
        <v>2866.5</v>
      </c>
      <c r="P79" s="4">
        <v>45.12</v>
      </c>
      <c r="T79" s="27">
        <f t="shared" si="8"/>
        <v>2821.38</v>
      </c>
      <c r="U79" s="60"/>
      <c r="V79" s="11"/>
      <c r="W79" s="11"/>
      <c r="X79" s="26" t="s">
        <v>499</v>
      </c>
      <c r="Z79" s="26" t="s">
        <v>30</v>
      </c>
      <c r="AE79" s="56"/>
      <c r="AF79" s="56"/>
      <c r="AG79" s="56"/>
      <c r="AH79" s="56"/>
    </row>
    <row r="80" spans="2:34" ht="15.75" x14ac:dyDescent="0.25">
      <c r="B80" s="26">
        <v>66</v>
      </c>
      <c r="C80" s="1" t="s">
        <v>516</v>
      </c>
      <c r="D80" s="2" t="s">
        <v>143</v>
      </c>
      <c r="E80" s="2" t="s">
        <v>135</v>
      </c>
      <c r="F80" s="3" t="s">
        <v>36</v>
      </c>
      <c r="G80" s="3" t="s">
        <v>517</v>
      </c>
      <c r="H80" s="3" t="s">
        <v>33</v>
      </c>
      <c r="I80" s="5">
        <v>2866.5</v>
      </c>
      <c r="J80" s="4"/>
      <c r="K80" s="27"/>
      <c r="L80" s="27"/>
      <c r="M80" s="54"/>
      <c r="N80" s="27"/>
      <c r="O80" s="27">
        <f t="shared" si="7"/>
        <v>2866.5</v>
      </c>
      <c r="P80" s="4">
        <v>45.12</v>
      </c>
      <c r="T80" s="27">
        <f t="shared" si="8"/>
        <v>2821.38</v>
      </c>
      <c r="U80" s="31"/>
      <c r="V80" s="3"/>
      <c r="W80" s="3"/>
      <c r="X80" s="26" t="s">
        <v>29</v>
      </c>
      <c r="Z80" s="26" t="s">
        <v>30</v>
      </c>
      <c r="AE80" s="56"/>
      <c r="AF80" s="56"/>
      <c r="AG80" s="56"/>
      <c r="AH80" s="56"/>
    </row>
    <row r="81" spans="2:36" ht="15.75" x14ac:dyDescent="0.25">
      <c r="B81" s="26">
        <v>67</v>
      </c>
      <c r="C81" s="1" t="s">
        <v>323</v>
      </c>
      <c r="D81" s="2" t="s">
        <v>398</v>
      </c>
      <c r="E81" s="2" t="s">
        <v>135</v>
      </c>
      <c r="F81" s="3" t="s">
        <v>36</v>
      </c>
      <c r="G81" s="3" t="s">
        <v>301</v>
      </c>
      <c r="H81" s="3" t="s">
        <v>33</v>
      </c>
      <c r="I81" s="5">
        <v>2866.5</v>
      </c>
      <c r="J81" s="4"/>
      <c r="K81" s="27"/>
      <c r="L81" s="27"/>
      <c r="N81" s="27"/>
      <c r="O81" s="27">
        <f t="shared" si="7"/>
        <v>2866.5</v>
      </c>
      <c r="P81" s="4">
        <v>45.12</v>
      </c>
      <c r="T81" s="27">
        <f t="shared" si="8"/>
        <v>2821.38</v>
      </c>
      <c r="U81" s="26"/>
      <c r="V81" s="19"/>
      <c r="W81" s="26"/>
      <c r="X81" s="26" t="s">
        <v>385</v>
      </c>
      <c r="Z81" s="26" t="s">
        <v>30</v>
      </c>
      <c r="AE81" s="56"/>
      <c r="AF81" s="56"/>
      <c r="AG81" s="56"/>
      <c r="AH81" s="56"/>
    </row>
    <row r="82" spans="2:36" ht="15.75" x14ac:dyDescent="0.25">
      <c r="B82" s="26">
        <v>68</v>
      </c>
      <c r="C82" s="1" t="s">
        <v>149</v>
      </c>
      <c r="D82" s="2" t="s">
        <v>145</v>
      </c>
      <c r="E82" s="2" t="s">
        <v>135</v>
      </c>
      <c r="F82" s="3" t="s">
        <v>36</v>
      </c>
      <c r="G82" s="3" t="s">
        <v>302</v>
      </c>
      <c r="H82" s="3" t="s">
        <v>33</v>
      </c>
      <c r="I82" s="4">
        <v>2866.5</v>
      </c>
      <c r="J82" s="4"/>
      <c r="K82" s="27"/>
      <c r="L82" s="27"/>
      <c r="N82" s="27"/>
      <c r="O82" s="27">
        <f t="shared" si="7"/>
        <v>2866.5</v>
      </c>
      <c r="P82" s="4">
        <v>45.12</v>
      </c>
      <c r="T82" s="27">
        <f t="shared" si="8"/>
        <v>2821.38</v>
      </c>
      <c r="U82" s="31"/>
      <c r="V82" s="3"/>
      <c r="W82" s="3"/>
      <c r="X82" s="26" t="s">
        <v>150</v>
      </c>
      <c r="Z82" s="26" t="s">
        <v>30</v>
      </c>
      <c r="AE82" s="56"/>
      <c r="AF82" s="56"/>
      <c r="AG82" s="56"/>
      <c r="AH82" s="56"/>
    </row>
    <row r="83" spans="2:36" ht="15.75" x14ac:dyDescent="0.25">
      <c r="B83" s="26">
        <v>69</v>
      </c>
      <c r="C83" s="1" t="s">
        <v>144</v>
      </c>
      <c r="D83" s="2" t="s">
        <v>145</v>
      </c>
      <c r="E83" s="2" t="s">
        <v>135</v>
      </c>
      <c r="F83" s="3" t="s">
        <v>36</v>
      </c>
      <c r="G83" s="3" t="s">
        <v>303</v>
      </c>
      <c r="H83" s="3" t="s">
        <v>33</v>
      </c>
      <c r="I83" s="5">
        <v>2866.5</v>
      </c>
      <c r="J83" s="4"/>
      <c r="K83" s="27"/>
      <c r="L83" s="27"/>
      <c r="O83" s="27">
        <f t="shared" si="7"/>
        <v>2866.5</v>
      </c>
      <c r="P83" s="4">
        <v>45.12</v>
      </c>
      <c r="T83" s="27">
        <f>+O83-P83-Q83-R83-S83</f>
        <v>2821.38</v>
      </c>
      <c r="U83" s="31"/>
      <c r="V83" s="3"/>
      <c r="W83" s="45"/>
      <c r="X83" s="26" t="s">
        <v>34</v>
      </c>
      <c r="Z83" s="26" t="s">
        <v>30</v>
      </c>
    </row>
    <row r="84" spans="2:36" ht="15.75" x14ac:dyDescent="0.25">
      <c r="B84" s="26">
        <v>70</v>
      </c>
      <c r="C84" s="1" t="s">
        <v>151</v>
      </c>
      <c r="D84" s="2" t="s">
        <v>145</v>
      </c>
      <c r="E84" s="2" t="s">
        <v>135</v>
      </c>
      <c r="F84" s="3" t="s">
        <v>36</v>
      </c>
      <c r="G84" s="3" t="s">
        <v>402</v>
      </c>
      <c r="H84" s="3" t="s">
        <v>33</v>
      </c>
      <c r="I84" s="4">
        <v>2866.5</v>
      </c>
      <c r="J84" s="4"/>
      <c r="K84" s="27"/>
      <c r="L84" s="27"/>
      <c r="O84" s="27">
        <f t="shared" si="7"/>
        <v>2866.5</v>
      </c>
      <c r="P84" s="4">
        <v>45.12</v>
      </c>
      <c r="T84" s="27">
        <f t="shared" si="8"/>
        <v>2821.38</v>
      </c>
      <c r="U84" s="31"/>
      <c r="V84" s="21"/>
      <c r="W84" s="3"/>
      <c r="X84" s="26" t="s">
        <v>29</v>
      </c>
      <c r="Z84" s="26" t="s">
        <v>30</v>
      </c>
    </row>
    <row r="85" spans="2:36" ht="15.75" x14ac:dyDescent="0.25">
      <c r="B85" s="26">
        <v>71</v>
      </c>
      <c r="C85" s="1" t="s">
        <v>152</v>
      </c>
      <c r="D85" s="2" t="s">
        <v>66</v>
      </c>
      <c r="E85" s="2" t="s">
        <v>153</v>
      </c>
      <c r="F85" s="3" t="s">
        <v>36</v>
      </c>
      <c r="G85" s="3" t="s">
        <v>304</v>
      </c>
      <c r="H85" s="3" t="s">
        <v>28</v>
      </c>
      <c r="I85" s="5">
        <v>6933.9</v>
      </c>
      <c r="J85" s="4"/>
      <c r="K85" s="27"/>
      <c r="L85" s="27"/>
      <c r="O85" s="27">
        <f t="shared" si="7"/>
        <v>6933.9</v>
      </c>
      <c r="P85" s="4">
        <v>842.91</v>
      </c>
      <c r="T85" s="27">
        <f t="shared" si="8"/>
        <v>6090.99</v>
      </c>
      <c r="U85" s="31"/>
      <c r="V85" s="9"/>
      <c r="W85" s="9"/>
      <c r="X85" s="26" t="s">
        <v>29</v>
      </c>
      <c r="Z85" s="26" t="s">
        <v>30</v>
      </c>
    </row>
    <row r="86" spans="2:36" ht="15.75" x14ac:dyDescent="0.25">
      <c r="B86" s="26">
        <v>72</v>
      </c>
      <c r="C86" s="1" t="s">
        <v>248</v>
      </c>
      <c r="D86" s="2" t="s">
        <v>32</v>
      </c>
      <c r="E86" s="2" t="s">
        <v>153</v>
      </c>
      <c r="F86" s="3" t="s">
        <v>36</v>
      </c>
      <c r="G86" s="3" t="s">
        <v>373</v>
      </c>
      <c r="H86" s="3" t="s">
        <v>33</v>
      </c>
      <c r="I86" s="8">
        <v>2730</v>
      </c>
      <c r="J86" s="16"/>
      <c r="K86" s="27"/>
      <c r="L86" s="27"/>
      <c r="O86" s="27">
        <f t="shared" si="7"/>
        <v>2730</v>
      </c>
      <c r="P86" s="16">
        <v>30.27</v>
      </c>
      <c r="T86" s="27">
        <f t="shared" si="8"/>
        <v>2699.73</v>
      </c>
      <c r="U86" s="31"/>
      <c r="V86" s="9"/>
      <c r="W86" s="9"/>
      <c r="X86" s="26" t="s">
        <v>249</v>
      </c>
      <c r="Z86" s="26" t="s">
        <v>30</v>
      </c>
      <c r="AD86" s="56"/>
      <c r="AE86" s="56"/>
      <c r="AF86" s="56"/>
      <c r="AG86" s="56"/>
      <c r="AH86" s="56"/>
      <c r="AI86" s="56"/>
      <c r="AJ86" s="56"/>
    </row>
    <row r="87" spans="2:36" ht="15.75" x14ac:dyDescent="0.25">
      <c r="B87" s="26">
        <v>73</v>
      </c>
      <c r="C87" s="1" t="s">
        <v>154</v>
      </c>
      <c r="D87" s="2" t="s">
        <v>252</v>
      </c>
      <c r="E87" s="2" t="s">
        <v>153</v>
      </c>
      <c r="F87" s="3" t="s">
        <v>36</v>
      </c>
      <c r="G87" s="3" t="s">
        <v>305</v>
      </c>
      <c r="H87" s="3" t="s">
        <v>77</v>
      </c>
      <c r="I87" s="16">
        <v>3554.24</v>
      </c>
      <c r="J87" s="16"/>
      <c r="K87" s="27"/>
      <c r="L87" s="27"/>
      <c r="N87" s="27"/>
      <c r="O87" s="27">
        <f t="shared" si="7"/>
        <v>3554.24</v>
      </c>
      <c r="P87" s="16">
        <v>157.9</v>
      </c>
      <c r="T87" s="27">
        <f t="shared" si="8"/>
        <v>3396.3399999999997</v>
      </c>
      <c r="U87" s="31"/>
      <c r="V87" s="3"/>
      <c r="W87" s="3"/>
      <c r="X87" s="26" t="s">
        <v>29</v>
      </c>
      <c r="Z87" s="26" t="s">
        <v>30</v>
      </c>
      <c r="AE87" s="56"/>
      <c r="AF87" s="56"/>
      <c r="AG87" s="56"/>
      <c r="AH87" s="56"/>
    </row>
    <row r="88" spans="2:36" ht="15.75" x14ac:dyDescent="0.25">
      <c r="B88" s="26">
        <v>74</v>
      </c>
      <c r="C88" s="1" t="s">
        <v>171</v>
      </c>
      <c r="D88" s="2" t="s">
        <v>252</v>
      </c>
      <c r="E88" s="2" t="s">
        <v>153</v>
      </c>
      <c r="F88" s="3" t="s">
        <v>36</v>
      </c>
      <c r="G88" s="3" t="s">
        <v>313</v>
      </c>
      <c r="H88" s="3" t="s">
        <v>77</v>
      </c>
      <c r="I88" s="5">
        <v>3554.24</v>
      </c>
      <c r="J88" s="4"/>
      <c r="K88" s="27"/>
      <c r="L88" s="27"/>
      <c r="O88" s="27">
        <f t="shared" si="7"/>
        <v>3554.24</v>
      </c>
      <c r="P88" s="4">
        <v>157.9</v>
      </c>
      <c r="T88" s="27">
        <f t="shared" ref="T88:T94" si="9">+O88-P88-Q88-R88-S88</f>
        <v>3396.3399999999997</v>
      </c>
      <c r="U88" s="25"/>
      <c r="V88" s="21"/>
      <c r="W88" s="45"/>
      <c r="X88" s="26" t="s">
        <v>29</v>
      </c>
      <c r="Z88" s="26" t="s">
        <v>30</v>
      </c>
      <c r="AE88" s="56"/>
      <c r="AF88" s="56"/>
      <c r="AG88" s="56"/>
      <c r="AH88" s="56"/>
    </row>
    <row r="89" spans="2:36" ht="15.75" x14ac:dyDescent="0.25">
      <c r="B89" s="26">
        <v>75</v>
      </c>
      <c r="C89" s="1" t="s">
        <v>169</v>
      </c>
      <c r="D89" s="2" t="s">
        <v>253</v>
      </c>
      <c r="E89" s="2" t="s">
        <v>153</v>
      </c>
      <c r="F89" s="3" t="s">
        <v>36</v>
      </c>
      <c r="G89" s="3" t="s">
        <v>314</v>
      </c>
      <c r="H89" s="3" t="s">
        <v>33</v>
      </c>
      <c r="I89" s="5">
        <v>2987.45</v>
      </c>
      <c r="J89" s="4"/>
      <c r="K89" s="27"/>
      <c r="L89" s="27"/>
      <c r="M89" s="26"/>
      <c r="N89" s="27"/>
      <c r="O89" s="27">
        <f t="shared" si="7"/>
        <v>2987.45</v>
      </c>
      <c r="P89" s="4">
        <v>58.28</v>
      </c>
      <c r="Q89" s="26"/>
      <c r="R89" s="26"/>
      <c r="S89" s="26"/>
      <c r="T89" s="27">
        <f t="shared" si="9"/>
        <v>2929.1699999999996</v>
      </c>
      <c r="U89" s="31"/>
      <c r="V89" s="3"/>
      <c r="W89" s="3"/>
      <c r="X89" s="26" t="s">
        <v>357</v>
      </c>
      <c r="Y89" s="26"/>
      <c r="Z89" s="26" t="s">
        <v>30</v>
      </c>
      <c r="AE89" s="56"/>
      <c r="AF89" s="56"/>
      <c r="AG89" s="56"/>
      <c r="AH89" s="56"/>
    </row>
    <row r="90" spans="2:36" ht="15.75" x14ac:dyDescent="0.25">
      <c r="B90" s="26">
        <v>76</v>
      </c>
      <c r="C90" s="1" t="s">
        <v>170</v>
      </c>
      <c r="D90" s="2" t="s">
        <v>253</v>
      </c>
      <c r="E90" s="2" t="s">
        <v>153</v>
      </c>
      <c r="F90" s="3" t="s">
        <v>36</v>
      </c>
      <c r="G90" s="3" t="s">
        <v>315</v>
      </c>
      <c r="H90" s="3" t="s">
        <v>33</v>
      </c>
      <c r="I90" s="5">
        <v>2987.45</v>
      </c>
      <c r="J90" s="4"/>
      <c r="K90" s="27"/>
      <c r="L90" s="27"/>
      <c r="M90" s="26"/>
      <c r="N90" s="27"/>
      <c r="O90" s="27">
        <f t="shared" si="7"/>
        <v>2987.45</v>
      </c>
      <c r="P90" s="4">
        <v>58.28</v>
      </c>
      <c r="Q90" s="26"/>
      <c r="R90" s="26"/>
      <c r="S90" s="26"/>
      <c r="T90" s="27">
        <f t="shared" si="9"/>
        <v>2929.1699999999996</v>
      </c>
      <c r="U90" s="31"/>
      <c r="V90" s="3"/>
      <c r="W90" s="3"/>
      <c r="X90" s="26" t="s">
        <v>94</v>
      </c>
      <c r="Y90" s="26"/>
      <c r="Z90" s="26" t="s">
        <v>30</v>
      </c>
      <c r="AE90" s="56"/>
      <c r="AF90" s="56"/>
      <c r="AG90" s="56"/>
      <c r="AH90" s="56"/>
      <c r="AI90" s="56"/>
    </row>
    <row r="91" spans="2:36" ht="15.75" x14ac:dyDescent="0.25">
      <c r="B91" s="26">
        <v>77</v>
      </c>
      <c r="C91" s="1" t="s">
        <v>172</v>
      </c>
      <c r="D91" s="1" t="s">
        <v>253</v>
      </c>
      <c r="E91" s="2" t="s">
        <v>153</v>
      </c>
      <c r="F91" s="3" t="s">
        <v>36</v>
      </c>
      <c r="G91" s="3" t="s">
        <v>316</v>
      </c>
      <c r="H91" s="3" t="s">
        <v>33</v>
      </c>
      <c r="I91" s="5">
        <v>2752</v>
      </c>
      <c r="J91" s="4"/>
      <c r="K91" s="27"/>
      <c r="L91" s="27"/>
      <c r="M91" s="46">
        <v>366.92</v>
      </c>
      <c r="N91" s="27"/>
      <c r="O91" s="27">
        <f t="shared" si="7"/>
        <v>3118.92</v>
      </c>
      <c r="P91" s="4">
        <v>37.01</v>
      </c>
      <c r="T91" s="27">
        <f t="shared" si="9"/>
        <v>3081.91</v>
      </c>
      <c r="U91" s="31"/>
      <c r="V91" s="45"/>
      <c r="W91" s="45"/>
      <c r="X91" s="26" t="s">
        <v>173</v>
      </c>
      <c r="Z91" s="26" t="s">
        <v>30</v>
      </c>
      <c r="AE91" s="56"/>
      <c r="AF91" s="56"/>
      <c r="AG91" s="56"/>
      <c r="AH91" s="56"/>
    </row>
    <row r="92" spans="2:36" ht="15.75" x14ac:dyDescent="0.25">
      <c r="B92" s="26">
        <v>78</v>
      </c>
      <c r="C92" s="1" t="s">
        <v>164</v>
      </c>
      <c r="D92" s="2" t="s">
        <v>165</v>
      </c>
      <c r="E92" s="2" t="s">
        <v>153</v>
      </c>
      <c r="F92" s="3" t="s">
        <v>36</v>
      </c>
      <c r="G92" s="3" t="s">
        <v>422</v>
      </c>
      <c r="H92" s="3" t="s">
        <v>77</v>
      </c>
      <c r="I92" s="5">
        <v>4177.5</v>
      </c>
      <c r="J92" s="4"/>
      <c r="K92" s="27"/>
      <c r="L92" s="27"/>
      <c r="O92" s="27">
        <f t="shared" si="7"/>
        <v>4177.5</v>
      </c>
      <c r="P92" s="4">
        <v>333.11</v>
      </c>
      <c r="T92" s="27">
        <f t="shared" si="9"/>
        <v>3844.39</v>
      </c>
      <c r="U92" s="31"/>
      <c r="V92" s="21"/>
      <c r="W92" s="45"/>
      <c r="X92" s="26" t="s">
        <v>166</v>
      </c>
      <c r="Z92" s="26" t="s">
        <v>30</v>
      </c>
    </row>
    <row r="93" spans="2:36" ht="15.75" x14ac:dyDescent="0.25">
      <c r="B93" s="26">
        <v>79</v>
      </c>
      <c r="C93" s="1" t="s">
        <v>332</v>
      </c>
      <c r="D93" s="2" t="s">
        <v>165</v>
      </c>
      <c r="E93" s="2" t="s">
        <v>153</v>
      </c>
      <c r="F93" s="3" t="s">
        <v>36</v>
      </c>
      <c r="G93" s="3" t="s">
        <v>423</v>
      </c>
      <c r="H93" s="3" t="s">
        <v>77</v>
      </c>
      <c r="I93" s="5">
        <v>4177.5</v>
      </c>
      <c r="J93" s="4"/>
      <c r="K93" s="27"/>
      <c r="L93" s="27"/>
      <c r="O93" s="27">
        <f t="shared" si="7"/>
        <v>4177.5</v>
      </c>
      <c r="P93" s="4">
        <v>333.11</v>
      </c>
      <c r="T93" s="27">
        <f t="shared" si="9"/>
        <v>3844.39</v>
      </c>
      <c r="U93" s="31"/>
      <c r="V93" s="21"/>
      <c r="W93" s="45"/>
      <c r="X93" s="26" t="s">
        <v>358</v>
      </c>
      <c r="Z93" s="26" t="s">
        <v>30</v>
      </c>
    </row>
    <row r="94" spans="2:36" ht="15.75" x14ac:dyDescent="0.25">
      <c r="B94" s="26">
        <v>80</v>
      </c>
      <c r="C94" s="1" t="s">
        <v>160</v>
      </c>
      <c r="D94" s="2" t="s">
        <v>411</v>
      </c>
      <c r="E94" s="2" t="s">
        <v>153</v>
      </c>
      <c r="F94" s="3" t="s">
        <v>36</v>
      </c>
      <c r="G94" s="3" t="s">
        <v>306</v>
      </c>
      <c r="H94" s="3" t="s">
        <v>33</v>
      </c>
      <c r="I94" s="5">
        <v>3391.5</v>
      </c>
      <c r="J94" s="4"/>
      <c r="K94" s="27"/>
      <c r="L94" s="27"/>
      <c r="M94" s="26"/>
      <c r="N94" s="27"/>
      <c r="O94" s="27">
        <f t="shared" si="7"/>
        <v>3391.5</v>
      </c>
      <c r="P94" s="4">
        <v>122.49</v>
      </c>
      <c r="Q94" s="26"/>
      <c r="R94" s="26"/>
      <c r="S94" s="26"/>
      <c r="T94" s="27">
        <f t="shared" si="9"/>
        <v>3269.01</v>
      </c>
      <c r="U94" s="31"/>
      <c r="V94" s="3"/>
      <c r="W94" s="3"/>
      <c r="X94" s="26" t="s">
        <v>352</v>
      </c>
      <c r="Y94" s="26"/>
      <c r="Z94" s="26" t="s">
        <v>30</v>
      </c>
      <c r="AE94" s="56"/>
      <c r="AF94" s="56"/>
      <c r="AG94" s="56"/>
      <c r="AH94" s="56"/>
    </row>
    <row r="95" spans="2:36" ht="15.75" x14ac:dyDescent="0.25">
      <c r="B95" s="26">
        <v>81</v>
      </c>
      <c r="C95" s="1" t="s">
        <v>155</v>
      </c>
      <c r="D95" s="2" t="s">
        <v>156</v>
      </c>
      <c r="E95" s="2" t="s">
        <v>153</v>
      </c>
      <c r="F95" s="3" t="s">
        <v>36</v>
      </c>
      <c r="G95" s="3" t="s">
        <v>424</v>
      </c>
      <c r="H95" s="3" t="s">
        <v>122</v>
      </c>
      <c r="I95" s="5">
        <v>2987.45</v>
      </c>
      <c r="J95" s="4"/>
      <c r="K95" s="27"/>
      <c r="L95" s="27"/>
      <c r="M95" s="26">
        <v>199.16</v>
      </c>
      <c r="N95" s="27"/>
      <c r="O95" s="27">
        <f t="shared" si="7"/>
        <v>3186.6099999999997</v>
      </c>
      <c r="P95" s="16">
        <v>62.16</v>
      </c>
      <c r="Q95" s="26"/>
      <c r="R95" s="26"/>
      <c r="S95" s="26"/>
      <c r="T95" s="27">
        <f t="shared" si="8"/>
        <v>3124.45</v>
      </c>
      <c r="U95" s="31"/>
      <c r="V95" s="3"/>
      <c r="W95" s="3"/>
      <c r="X95" s="26" t="s">
        <v>349</v>
      </c>
      <c r="Y95" s="26"/>
      <c r="Z95" s="26" t="s">
        <v>30</v>
      </c>
      <c r="AE95" s="56"/>
      <c r="AF95" s="56"/>
      <c r="AG95" s="56"/>
      <c r="AH95" s="56"/>
    </row>
    <row r="96" spans="2:36" ht="15.75" x14ac:dyDescent="0.25">
      <c r="B96" s="26">
        <v>82</v>
      </c>
      <c r="C96" s="1" t="s">
        <v>157</v>
      </c>
      <c r="D96" s="2" t="s">
        <v>156</v>
      </c>
      <c r="E96" s="2" t="s">
        <v>153</v>
      </c>
      <c r="F96" s="3" t="s">
        <v>36</v>
      </c>
      <c r="G96" s="3" t="s">
        <v>425</v>
      </c>
      <c r="H96" s="3" t="s">
        <v>122</v>
      </c>
      <c r="I96" s="4">
        <v>2987.45</v>
      </c>
      <c r="J96" s="4"/>
      <c r="K96" s="27"/>
      <c r="L96" s="27"/>
      <c r="N96" s="27"/>
      <c r="O96" s="27">
        <f t="shared" si="7"/>
        <v>2987.45</v>
      </c>
      <c r="P96" s="4">
        <v>58.28</v>
      </c>
      <c r="T96" s="27">
        <f>+O96-P96-Q96-R96-S96</f>
        <v>2929.1699999999996</v>
      </c>
      <c r="U96" s="31"/>
      <c r="V96" s="3"/>
      <c r="W96" s="3"/>
      <c r="X96" s="26" t="s">
        <v>342</v>
      </c>
      <c r="Z96" s="26" t="s">
        <v>30</v>
      </c>
      <c r="AE96" s="56"/>
      <c r="AF96" s="56"/>
      <c r="AG96" s="56"/>
      <c r="AH96" s="56"/>
    </row>
    <row r="97" spans="2:34" ht="15.75" x14ac:dyDescent="0.25">
      <c r="B97" s="26">
        <v>83</v>
      </c>
      <c r="C97" s="1" t="s">
        <v>219</v>
      </c>
      <c r="D97" s="2" t="s">
        <v>392</v>
      </c>
      <c r="E97" s="2" t="s">
        <v>153</v>
      </c>
      <c r="F97" s="3" t="s">
        <v>36</v>
      </c>
      <c r="G97" s="3" t="s">
        <v>426</v>
      </c>
      <c r="H97" s="3" t="s">
        <v>419</v>
      </c>
      <c r="I97" s="5">
        <v>2752</v>
      </c>
      <c r="J97" s="4"/>
      <c r="K97" s="27"/>
      <c r="L97" s="27"/>
      <c r="M97" s="26"/>
      <c r="N97" s="27"/>
      <c r="O97" s="27">
        <f t="shared" si="7"/>
        <v>2752</v>
      </c>
      <c r="P97" s="16">
        <v>32.67</v>
      </c>
      <c r="Q97" s="26"/>
      <c r="R97" s="26"/>
      <c r="S97" s="26"/>
      <c r="T97" s="27">
        <f t="shared" si="8"/>
        <v>2719.33</v>
      </c>
      <c r="U97" s="26"/>
      <c r="V97" s="50"/>
      <c r="W97" s="26"/>
      <c r="X97" s="26" t="s">
        <v>385</v>
      </c>
      <c r="Y97" s="26"/>
      <c r="Z97" s="26"/>
      <c r="AE97" s="56"/>
      <c r="AF97" s="56"/>
      <c r="AG97" s="56"/>
      <c r="AH97" s="56"/>
    </row>
    <row r="98" spans="2:34" ht="15.75" x14ac:dyDescent="0.25">
      <c r="B98" s="26">
        <v>84</v>
      </c>
      <c r="C98" s="1" t="s">
        <v>163</v>
      </c>
      <c r="D98" s="2" t="s">
        <v>413</v>
      </c>
      <c r="E98" s="2" t="s">
        <v>153</v>
      </c>
      <c r="F98" s="3" t="s">
        <v>36</v>
      </c>
      <c r="G98" s="3" t="s">
        <v>309</v>
      </c>
      <c r="H98" s="3" t="s">
        <v>33</v>
      </c>
      <c r="I98" s="5">
        <v>2402.5</v>
      </c>
      <c r="J98" s="4">
        <v>19.34</v>
      </c>
      <c r="K98" s="27"/>
      <c r="L98" s="27"/>
      <c r="N98" s="27"/>
      <c r="O98" s="27">
        <f t="shared" si="7"/>
        <v>2421.84</v>
      </c>
      <c r="P98" s="4"/>
      <c r="T98" s="27">
        <f t="shared" si="8"/>
        <v>2421.84</v>
      </c>
      <c r="U98" s="31"/>
      <c r="V98" s="55"/>
      <c r="W98" s="9"/>
      <c r="X98" s="46" t="s">
        <v>360</v>
      </c>
      <c r="Z98" s="26" t="s">
        <v>30</v>
      </c>
      <c r="AE98" s="56"/>
      <c r="AF98" s="56"/>
      <c r="AG98" s="56"/>
      <c r="AH98" s="56"/>
    </row>
    <row r="99" spans="2:34" ht="15.75" x14ac:dyDescent="0.25">
      <c r="B99" s="26">
        <v>85</v>
      </c>
      <c r="C99" s="1" t="s">
        <v>223</v>
      </c>
      <c r="D99" s="2" t="s">
        <v>396</v>
      </c>
      <c r="E99" s="2" t="s">
        <v>153</v>
      </c>
      <c r="F99" s="3" t="s">
        <v>36</v>
      </c>
      <c r="G99" s="3" t="s">
        <v>310</v>
      </c>
      <c r="H99" s="3" t="s">
        <v>33</v>
      </c>
      <c r="I99" s="5">
        <v>2402.5</v>
      </c>
      <c r="J99" s="4">
        <v>19.34</v>
      </c>
      <c r="K99" s="27"/>
      <c r="L99" s="27"/>
      <c r="O99" s="27">
        <f t="shared" si="7"/>
        <v>2421.84</v>
      </c>
      <c r="P99" s="4"/>
      <c r="T99" s="27">
        <f t="shared" si="8"/>
        <v>2421.84</v>
      </c>
      <c r="U99" s="60"/>
      <c r="V99" s="19"/>
      <c r="W99" s="26"/>
      <c r="X99" s="46" t="s">
        <v>385</v>
      </c>
      <c r="Z99" s="26"/>
    </row>
    <row r="100" spans="2:34" ht="15.75" x14ac:dyDescent="0.25">
      <c r="B100" s="26">
        <v>86</v>
      </c>
      <c r="C100" s="1" t="s">
        <v>168</v>
      </c>
      <c r="D100" s="2" t="s">
        <v>414</v>
      </c>
      <c r="E100" s="2" t="s">
        <v>153</v>
      </c>
      <c r="F100" s="3" t="s">
        <v>36</v>
      </c>
      <c r="G100" s="3" t="s">
        <v>311</v>
      </c>
      <c r="H100" s="3" t="s">
        <v>33</v>
      </c>
      <c r="I100" s="4">
        <v>2987.45</v>
      </c>
      <c r="J100" s="4"/>
      <c r="K100" s="27"/>
      <c r="L100" s="27"/>
      <c r="O100" s="27">
        <f t="shared" si="7"/>
        <v>2987.45</v>
      </c>
      <c r="P100" s="4">
        <v>58.28</v>
      </c>
      <c r="T100" s="27">
        <f t="shared" si="8"/>
        <v>2929.1699999999996</v>
      </c>
      <c r="U100" s="31"/>
      <c r="V100" s="9"/>
      <c r="W100" s="9"/>
      <c r="X100" s="26" t="s">
        <v>29</v>
      </c>
      <c r="Z100" s="26" t="s">
        <v>30</v>
      </c>
    </row>
    <row r="101" spans="2:34" ht="15.75" x14ac:dyDescent="0.25">
      <c r="B101" s="26">
        <v>87</v>
      </c>
      <c r="C101" s="1" t="s">
        <v>330</v>
      </c>
      <c r="D101" s="2" t="s">
        <v>399</v>
      </c>
      <c r="E101" s="2" t="s">
        <v>153</v>
      </c>
      <c r="F101" s="3" t="s">
        <v>36</v>
      </c>
      <c r="G101" s="3" t="s">
        <v>403</v>
      </c>
      <c r="H101" s="3" t="s">
        <v>33</v>
      </c>
      <c r="I101" s="4">
        <v>2000</v>
      </c>
      <c r="J101" s="4">
        <v>73.42</v>
      </c>
      <c r="K101" s="27"/>
      <c r="L101" s="27"/>
      <c r="O101" s="27">
        <f t="shared" si="7"/>
        <v>2073.42</v>
      </c>
      <c r="P101" s="4"/>
      <c r="T101" s="27">
        <f t="shared" si="8"/>
        <v>2073.42</v>
      </c>
      <c r="U101" s="26"/>
      <c r="V101" s="1"/>
      <c r="W101" s="26"/>
      <c r="X101" s="26" t="s">
        <v>385</v>
      </c>
      <c r="Z101" s="26"/>
    </row>
    <row r="102" spans="2:34" ht="15.75" x14ac:dyDescent="0.25">
      <c r="B102" s="26">
        <v>88</v>
      </c>
      <c r="C102" s="1" t="s">
        <v>319</v>
      </c>
      <c r="D102" s="2" t="s">
        <v>397</v>
      </c>
      <c r="E102" s="2" t="s">
        <v>153</v>
      </c>
      <c r="F102" s="3" t="s">
        <v>36</v>
      </c>
      <c r="G102" s="3" t="s">
        <v>372</v>
      </c>
      <c r="H102" s="3" t="s">
        <v>33</v>
      </c>
      <c r="I102" s="28">
        <v>1483.21</v>
      </c>
      <c r="J102" s="28">
        <v>118.49</v>
      </c>
      <c r="K102" s="27"/>
      <c r="L102" s="27"/>
      <c r="O102" s="27">
        <f t="shared" si="7"/>
        <v>1601.7</v>
      </c>
      <c r="P102" s="4"/>
      <c r="T102" s="27">
        <f t="shared" si="8"/>
        <v>1601.7</v>
      </c>
      <c r="U102" s="26"/>
      <c r="V102" s="19"/>
      <c r="W102" s="26"/>
      <c r="X102" s="26" t="s">
        <v>385</v>
      </c>
      <c r="Z102" s="26" t="s">
        <v>30</v>
      </c>
    </row>
    <row r="103" spans="2:34" ht="15.75" x14ac:dyDescent="0.25">
      <c r="B103" s="26">
        <v>89</v>
      </c>
      <c r="C103" s="1" t="s">
        <v>430</v>
      </c>
      <c r="D103" s="1" t="s">
        <v>393</v>
      </c>
      <c r="E103" s="2" t="s">
        <v>153</v>
      </c>
      <c r="F103" s="3" t="s">
        <v>36</v>
      </c>
      <c r="G103" s="3" t="s">
        <v>312</v>
      </c>
      <c r="H103" s="3" t="s">
        <v>33</v>
      </c>
      <c r="I103" s="5">
        <v>2752</v>
      </c>
      <c r="J103" s="4"/>
      <c r="K103" s="27"/>
      <c r="L103" s="27"/>
      <c r="M103" s="46">
        <v>917.3</v>
      </c>
      <c r="O103" s="27">
        <f t="shared" si="7"/>
        <v>3669.3</v>
      </c>
      <c r="P103" s="4">
        <v>43.56</v>
      </c>
      <c r="T103" s="27">
        <f t="shared" si="8"/>
        <v>3625.7400000000002</v>
      </c>
      <c r="U103" s="31"/>
      <c r="V103" s="21"/>
      <c r="W103" s="45"/>
      <c r="X103" s="26" t="s">
        <v>29</v>
      </c>
      <c r="Z103" s="26" t="s">
        <v>30</v>
      </c>
    </row>
    <row r="104" spans="2:34" ht="15.75" x14ac:dyDescent="0.25">
      <c r="B104" s="26">
        <v>90</v>
      </c>
      <c r="C104" s="1" t="s">
        <v>174</v>
      </c>
      <c r="D104" s="2" t="s">
        <v>175</v>
      </c>
      <c r="E104" s="2" t="s">
        <v>153</v>
      </c>
      <c r="F104" s="3" t="s">
        <v>36</v>
      </c>
      <c r="G104" s="3" t="s">
        <v>404</v>
      </c>
      <c r="H104" s="3" t="s">
        <v>77</v>
      </c>
      <c r="I104" s="5">
        <v>3096</v>
      </c>
      <c r="J104" s="4"/>
      <c r="K104" s="27"/>
      <c r="L104" s="27"/>
      <c r="N104" s="27"/>
      <c r="O104" s="27">
        <f t="shared" si="7"/>
        <v>3096</v>
      </c>
      <c r="P104" s="4">
        <v>90.34</v>
      </c>
      <c r="T104" s="27">
        <f t="shared" si="8"/>
        <v>3005.66</v>
      </c>
      <c r="U104" s="31"/>
      <c r="V104" s="3"/>
      <c r="W104" s="3"/>
      <c r="X104" s="26" t="s">
        <v>352</v>
      </c>
      <c r="Z104" s="26" t="s">
        <v>30</v>
      </c>
      <c r="AE104" s="56"/>
      <c r="AF104" s="56"/>
      <c r="AG104" s="56"/>
      <c r="AH104" s="56"/>
    </row>
    <row r="105" spans="2:34" ht="15.75" x14ac:dyDescent="0.25">
      <c r="B105" s="26">
        <v>91</v>
      </c>
      <c r="C105" s="1" t="s">
        <v>162</v>
      </c>
      <c r="D105" s="2" t="s">
        <v>412</v>
      </c>
      <c r="E105" s="2" t="s">
        <v>153</v>
      </c>
      <c r="F105" s="3" t="s">
        <v>36</v>
      </c>
      <c r="G105" s="3" t="s">
        <v>308</v>
      </c>
      <c r="H105" s="3" t="s">
        <v>33</v>
      </c>
      <c r="I105" s="5">
        <v>3554.24</v>
      </c>
      <c r="J105" s="16"/>
      <c r="K105" s="27"/>
      <c r="L105" s="27"/>
      <c r="N105" s="27"/>
      <c r="O105" s="27">
        <f t="shared" si="7"/>
        <v>3554.24</v>
      </c>
      <c r="P105" s="16">
        <v>157.9</v>
      </c>
      <c r="T105" s="27">
        <f>+O105-P105-Q105-R105-S105</f>
        <v>3396.3399999999997</v>
      </c>
      <c r="U105" s="31"/>
      <c r="V105" s="3"/>
      <c r="W105" s="3"/>
      <c r="X105" s="46" t="s">
        <v>180</v>
      </c>
      <c r="Z105" s="26" t="s">
        <v>30</v>
      </c>
      <c r="AE105" s="56"/>
      <c r="AF105" s="56"/>
      <c r="AG105" s="56"/>
      <c r="AH105" s="56"/>
    </row>
    <row r="106" spans="2:34" ht="15.75" x14ac:dyDescent="0.25">
      <c r="B106" s="26">
        <v>92</v>
      </c>
      <c r="C106" s="1" t="s">
        <v>181</v>
      </c>
      <c r="D106" s="2" t="s">
        <v>176</v>
      </c>
      <c r="E106" s="2" t="s">
        <v>153</v>
      </c>
      <c r="F106" s="3" t="s">
        <v>36</v>
      </c>
      <c r="G106" s="3" t="s">
        <v>410</v>
      </c>
      <c r="H106" s="3" t="s">
        <v>33</v>
      </c>
      <c r="I106" s="5">
        <v>3096</v>
      </c>
      <c r="J106" s="26"/>
      <c r="K106" s="27"/>
      <c r="L106" s="27"/>
      <c r="M106" s="26"/>
      <c r="N106" s="27"/>
      <c r="O106" s="27">
        <f t="shared" si="7"/>
        <v>3096</v>
      </c>
      <c r="P106" s="4">
        <v>90.34</v>
      </c>
      <c r="Q106" s="27"/>
      <c r="R106" s="27"/>
      <c r="S106" s="27"/>
      <c r="T106" s="27">
        <f>+O106-P106-Q106-R106-S106</f>
        <v>3005.66</v>
      </c>
      <c r="U106" s="31"/>
      <c r="V106" s="21"/>
      <c r="W106" s="45"/>
      <c r="X106" s="26" t="s">
        <v>94</v>
      </c>
      <c r="Y106" s="26"/>
      <c r="Z106" s="26" t="s">
        <v>30</v>
      </c>
      <c r="AE106" s="56"/>
      <c r="AF106" s="56"/>
      <c r="AG106" s="56"/>
      <c r="AH106" s="56"/>
    </row>
    <row r="107" spans="2:34" ht="15.75" x14ac:dyDescent="0.25">
      <c r="B107" s="26">
        <v>93</v>
      </c>
      <c r="C107" s="1" t="s">
        <v>161</v>
      </c>
      <c r="D107" s="2" t="s">
        <v>178</v>
      </c>
      <c r="E107" s="2" t="s">
        <v>153</v>
      </c>
      <c r="F107" s="3" t="s">
        <v>36</v>
      </c>
      <c r="G107" s="3" t="s">
        <v>307</v>
      </c>
      <c r="H107" s="3" t="s">
        <v>33</v>
      </c>
      <c r="I107" s="5">
        <v>2987.45</v>
      </c>
      <c r="J107" s="4"/>
      <c r="K107" s="27"/>
      <c r="L107" s="27"/>
      <c r="M107" s="26"/>
      <c r="N107" s="27"/>
      <c r="O107" s="27">
        <f t="shared" si="7"/>
        <v>2987.45</v>
      </c>
      <c r="P107" s="4">
        <v>58.28</v>
      </c>
      <c r="Q107" s="26"/>
      <c r="R107" s="26"/>
      <c r="S107" s="26"/>
      <c r="T107" s="27">
        <f>+O107-P107-Q107-R107-S107</f>
        <v>2929.1699999999996</v>
      </c>
      <c r="U107" s="31"/>
      <c r="V107" s="45"/>
      <c r="W107" s="3"/>
      <c r="X107" s="46" t="s">
        <v>359</v>
      </c>
      <c r="Z107" s="26" t="s">
        <v>30</v>
      </c>
      <c r="AE107" s="56"/>
      <c r="AF107" s="56"/>
      <c r="AG107" s="56"/>
      <c r="AH107" s="56"/>
    </row>
    <row r="108" spans="2:34" ht="15.75" x14ac:dyDescent="0.25">
      <c r="B108" s="26">
        <v>94</v>
      </c>
      <c r="C108" s="1" t="s">
        <v>179</v>
      </c>
      <c r="D108" s="2" t="s">
        <v>178</v>
      </c>
      <c r="E108" s="2" t="s">
        <v>153</v>
      </c>
      <c r="F108" s="3" t="s">
        <v>36</v>
      </c>
      <c r="G108" s="3" t="s">
        <v>406</v>
      </c>
      <c r="H108" s="3" t="s">
        <v>33</v>
      </c>
      <c r="I108" s="5">
        <v>2866.5</v>
      </c>
      <c r="J108" s="4"/>
      <c r="K108" s="27"/>
      <c r="L108" s="27"/>
      <c r="N108" s="27"/>
      <c r="O108" s="27">
        <f t="shared" si="7"/>
        <v>2866.5</v>
      </c>
      <c r="P108" s="4">
        <v>45.12</v>
      </c>
      <c r="T108" s="27">
        <f>+O108-P108-Q108-R108-S108</f>
        <v>2821.38</v>
      </c>
      <c r="U108" s="31"/>
      <c r="V108" s="45"/>
      <c r="W108" s="9"/>
      <c r="X108" s="26" t="s">
        <v>180</v>
      </c>
      <c r="Z108" s="26" t="s">
        <v>30</v>
      </c>
      <c r="AE108" s="56"/>
      <c r="AF108" s="56"/>
      <c r="AG108" s="56"/>
      <c r="AH108" s="56"/>
    </row>
    <row r="109" spans="2:34" ht="15.75" x14ac:dyDescent="0.25">
      <c r="B109" s="26">
        <v>95</v>
      </c>
      <c r="C109" s="1" t="s">
        <v>177</v>
      </c>
      <c r="D109" s="2" t="s">
        <v>395</v>
      </c>
      <c r="E109" s="2" t="s">
        <v>153</v>
      </c>
      <c r="F109" s="3" t="s">
        <v>36</v>
      </c>
      <c r="G109" s="3" t="s">
        <v>405</v>
      </c>
      <c r="H109" s="3" t="s">
        <v>33</v>
      </c>
      <c r="I109" s="5">
        <v>2752</v>
      </c>
      <c r="J109" s="4"/>
      <c r="K109" s="27"/>
      <c r="L109" s="27"/>
      <c r="M109" s="46">
        <v>917.3</v>
      </c>
      <c r="N109" s="27"/>
      <c r="O109" s="27">
        <f t="shared" si="7"/>
        <v>3669.3</v>
      </c>
      <c r="P109" s="4">
        <v>43.56</v>
      </c>
      <c r="T109" s="27">
        <f t="shared" si="8"/>
        <v>3625.7400000000002</v>
      </c>
      <c r="U109" s="31"/>
      <c r="V109" s="45"/>
      <c r="W109" s="9"/>
      <c r="X109" s="26" t="s">
        <v>159</v>
      </c>
      <c r="Z109" s="26" t="s">
        <v>30</v>
      </c>
      <c r="AE109" s="56"/>
      <c r="AF109" s="56"/>
      <c r="AG109" s="56"/>
      <c r="AH109" s="56"/>
    </row>
    <row r="110" spans="2:34" ht="15.75" x14ac:dyDescent="0.25">
      <c r="B110" s="26">
        <v>96</v>
      </c>
      <c r="C110" s="1" t="s">
        <v>222</v>
      </c>
      <c r="D110" s="2" t="s">
        <v>395</v>
      </c>
      <c r="E110" s="2" t="s">
        <v>153</v>
      </c>
      <c r="F110" s="3" t="s">
        <v>36</v>
      </c>
      <c r="G110" s="3" t="s">
        <v>407</v>
      </c>
      <c r="H110" s="3" t="s">
        <v>33</v>
      </c>
      <c r="I110" s="5">
        <v>2752</v>
      </c>
      <c r="J110" s="4"/>
      <c r="K110" s="27"/>
      <c r="L110" s="27"/>
      <c r="M110" s="46">
        <v>917.3</v>
      </c>
      <c r="N110" s="27"/>
      <c r="O110" s="27">
        <f t="shared" si="7"/>
        <v>3669.3</v>
      </c>
      <c r="P110" s="4">
        <v>43.56</v>
      </c>
      <c r="T110" s="27">
        <f t="shared" si="8"/>
        <v>3625.7400000000002</v>
      </c>
      <c r="U110" s="26"/>
      <c r="V110" s="50"/>
      <c r="W110" s="26"/>
      <c r="X110" s="26" t="s">
        <v>385</v>
      </c>
      <c r="Z110" s="26"/>
      <c r="AE110" s="56"/>
      <c r="AF110" s="56"/>
      <c r="AG110" s="56"/>
      <c r="AH110" s="56"/>
    </row>
    <row r="111" spans="2:34" ht="15.75" x14ac:dyDescent="0.25">
      <c r="B111" s="26">
        <v>97</v>
      </c>
      <c r="C111" s="1" t="s">
        <v>317</v>
      </c>
      <c r="D111" s="2" t="s">
        <v>395</v>
      </c>
      <c r="E111" s="2" t="s">
        <v>153</v>
      </c>
      <c r="F111" s="3" t="s">
        <v>36</v>
      </c>
      <c r="G111" s="3" t="s">
        <v>408</v>
      </c>
      <c r="H111" s="3" t="s">
        <v>33</v>
      </c>
      <c r="I111" s="5">
        <v>2752</v>
      </c>
      <c r="J111" s="4"/>
      <c r="K111" s="27"/>
      <c r="L111" s="27"/>
      <c r="M111" s="46">
        <v>917.3</v>
      </c>
      <c r="N111" s="27"/>
      <c r="O111" s="27">
        <f t="shared" si="7"/>
        <v>3669.3</v>
      </c>
      <c r="P111" s="4">
        <v>43.56</v>
      </c>
      <c r="T111" s="27">
        <f t="shared" si="8"/>
        <v>3625.7400000000002</v>
      </c>
      <c r="U111" s="26"/>
      <c r="V111" s="19"/>
      <c r="W111" s="26"/>
      <c r="X111" s="26" t="s">
        <v>385</v>
      </c>
      <c r="Z111" s="26"/>
      <c r="AE111" s="56"/>
      <c r="AF111" s="56"/>
      <c r="AG111" s="56"/>
      <c r="AH111" s="56"/>
    </row>
    <row r="112" spans="2:34" ht="15.75" x14ac:dyDescent="0.25">
      <c r="B112" s="26">
        <v>98</v>
      </c>
      <c r="C112" s="1" t="s">
        <v>347</v>
      </c>
      <c r="D112" s="2" t="s">
        <v>400</v>
      </c>
      <c r="E112" s="2" t="s">
        <v>153</v>
      </c>
      <c r="F112" s="3" t="s">
        <v>36</v>
      </c>
      <c r="G112" s="3" t="s">
        <v>409</v>
      </c>
      <c r="H112" s="3" t="s">
        <v>33</v>
      </c>
      <c r="I112" s="5">
        <v>2601.3000000000002</v>
      </c>
      <c r="J112" s="4"/>
      <c r="K112" s="27"/>
      <c r="L112" s="27"/>
      <c r="M112" s="46">
        <v>867.1</v>
      </c>
      <c r="N112" s="27"/>
      <c r="O112" s="27">
        <f t="shared" si="7"/>
        <v>3468.4</v>
      </c>
      <c r="P112" s="4">
        <v>1.69</v>
      </c>
      <c r="T112" s="27">
        <f t="shared" si="8"/>
        <v>3466.71</v>
      </c>
      <c r="U112" s="26"/>
      <c r="V112" s="1"/>
      <c r="W112" s="26"/>
      <c r="X112" s="26" t="s">
        <v>385</v>
      </c>
      <c r="Z112" s="26"/>
      <c r="AE112" s="56"/>
      <c r="AF112" s="56"/>
      <c r="AG112" s="56"/>
      <c r="AH112" s="56"/>
    </row>
    <row r="113" spans="2:32" ht="15.75" x14ac:dyDescent="0.25">
      <c r="B113" s="26"/>
      <c r="C113" s="44" t="s">
        <v>182</v>
      </c>
      <c r="I113" s="42">
        <f>SUM(I61:I112)</f>
        <v>163079.32999999999</v>
      </c>
      <c r="J113" s="42">
        <f>SUM(J61:J112)</f>
        <v>299.48</v>
      </c>
      <c r="K113" s="42">
        <v>0</v>
      </c>
      <c r="L113" s="42">
        <f>SUM(L61:L112)</f>
        <v>0</v>
      </c>
      <c r="M113" s="42">
        <f>SUM(M61:M112)</f>
        <v>5484.5800000000008</v>
      </c>
      <c r="N113" s="42">
        <v>0</v>
      </c>
      <c r="O113" s="42">
        <f>SUM(O61:O112)</f>
        <v>168863.38999999996</v>
      </c>
      <c r="P113" s="42">
        <f>SUM(P61:P112)</f>
        <v>5720.6999999999989</v>
      </c>
      <c r="Q113" s="42">
        <f t="shared" ref="Q113:S113" si="10">SUM(Q61:Q112)</f>
        <v>0</v>
      </c>
      <c r="R113" s="42">
        <f t="shared" si="10"/>
        <v>0</v>
      </c>
      <c r="S113" s="42">
        <f t="shared" si="10"/>
        <v>0</v>
      </c>
      <c r="T113" s="42">
        <f>SUM(T61:T112)</f>
        <v>163142.68999999997</v>
      </c>
      <c r="U113" s="68"/>
    </row>
    <row r="114" spans="2:32" x14ac:dyDescent="0.25">
      <c r="I114" s="54"/>
      <c r="J114" s="54"/>
      <c r="O114" s="54"/>
      <c r="T114" s="54"/>
    </row>
    <row r="115" spans="2:32" ht="15.75" x14ac:dyDescent="0.25">
      <c r="I115" s="42">
        <f>SUM(I113+I58+I50+I36)</f>
        <v>475936.77999999997</v>
      </c>
      <c r="J115" s="42">
        <f>SUM(J113+J58+J50+J36)</f>
        <v>380.92</v>
      </c>
      <c r="K115" s="42">
        <f>K113+K58+K50+K36</f>
        <v>0</v>
      </c>
      <c r="L115" s="42">
        <f>L113+L58+L50+L36</f>
        <v>0</v>
      </c>
      <c r="M115" s="42">
        <f t="shared" ref="M115:T115" si="11">SUM(M113+M58+M50+M36)</f>
        <v>7222.1800000000012</v>
      </c>
      <c r="N115" s="42">
        <f t="shared" si="11"/>
        <v>0</v>
      </c>
      <c r="O115" s="42">
        <f t="shared" si="11"/>
        <v>483539.88</v>
      </c>
      <c r="P115" s="42">
        <f t="shared" si="11"/>
        <v>46250.499999999993</v>
      </c>
      <c r="Q115" s="42">
        <f t="shared" si="11"/>
        <v>0</v>
      </c>
      <c r="R115" s="42">
        <f t="shared" si="11"/>
        <v>0</v>
      </c>
      <c r="S115" s="42">
        <f t="shared" si="11"/>
        <v>0</v>
      </c>
      <c r="T115" s="42">
        <f t="shared" si="11"/>
        <v>437289.37999999989</v>
      </c>
    </row>
    <row r="118" spans="2:32" ht="15.75" x14ac:dyDescent="0.25">
      <c r="O118" s="27"/>
    </row>
    <row r="120" spans="2:32" ht="15.75" x14ac:dyDescent="0.25">
      <c r="D120" s="69" t="s">
        <v>183</v>
      </c>
      <c r="E120" s="69"/>
      <c r="H120" s="69" t="s">
        <v>184</v>
      </c>
      <c r="I120" s="69"/>
      <c r="J120" s="69"/>
      <c r="K120" s="69"/>
      <c r="O120" s="69" t="s">
        <v>185</v>
      </c>
      <c r="P120" s="69"/>
      <c r="Q120" s="69"/>
      <c r="R120" s="69"/>
    </row>
    <row r="121" spans="2:32" ht="15.75" x14ac:dyDescent="0.25">
      <c r="D121" s="69" t="s">
        <v>25</v>
      </c>
      <c r="E121" s="69"/>
      <c r="H121" s="69" t="s">
        <v>88</v>
      </c>
      <c r="I121" s="69"/>
      <c r="J121" s="69"/>
      <c r="K121" s="69"/>
      <c r="O121" s="69" t="s">
        <v>42</v>
      </c>
      <c r="P121" s="69"/>
      <c r="Q121" s="69"/>
      <c r="R121" s="69"/>
    </row>
    <row r="124" spans="2:32" ht="15.75" x14ac:dyDescent="0.25">
      <c r="B124" s="61" t="s">
        <v>0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70"/>
    </row>
    <row r="125" spans="2:32" ht="15.75" x14ac:dyDescent="0.25">
      <c r="B125" s="61" t="s">
        <v>515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70"/>
    </row>
    <row r="126" spans="2:32" ht="15.75" x14ac:dyDescent="0.25">
      <c r="B126" s="61" t="s">
        <v>186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70"/>
    </row>
    <row r="127" spans="2:32" ht="15.75" x14ac:dyDescent="0.25"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</row>
    <row r="128" spans="2:32" ht="15.75" x14ac:dyDescent="0.25">
      <c r="B128" s="43" t="s">
        <v>187</v>
      </c>
      <c r="C128" s="43" t="s">
        <v>2</v>
      </c>
      <c r="D128" s="36" t="s">
        <v>3</v>
      </c>
      <c r="E128" s="36" t="s">
        <v>4</v>
      </c>
      <c r="F128" s="37" t="s">
        <v>5</v>
      </c>
      <c r="G128" s="37" t="s">
        <v>6</v>
      </c>
      <c r="H128" s="43" t="s">
        <v>188</v>
      </c>
      <c r="I128" s="38" t="s">
        <v>8</v>
      </c>
      <c r="J128" s="38" t="s">
        <v>9</v>
      </c>
      <c r="K128" s="38" t="s">
        <v>10</v>
      </c>
      <c r="L128" s="36" t="s">
        <v>11</v>
      </c>
      <c r="M128" s="36" t="s">
        <v>12</v>
      </c>
      <c r="N128" s="37" t="s">
        <v>13</v>
      </c>
      <c r="O128" s="37" t="s">
        <v>14</v>
      </c>
      <c r="P128" s="37" t="s">
        <v>15</v>
      </c>
      <c r="Q128" s="37" t="s">
        <v>16</v>
      </c>
      <c r="R128" s="37" t="s">
        <v>17</v>
      </c>
      <c r="S128" s="37" t="s">
        <v>18</v>
      </c>
      <c r="T128" s="39" t="s">
        <v>19</v>
      </c>
      <c r="U128" s="40"/>
      <c r="V128" s="43"/>
      <c r="W128" s="43"/>
      <c r="X128" s="43" t="s">
        <v>20</v>
      </c>
      <c r="Z128" s="43" t="s">
        <v>21</v>
      </c>
      <c r="AA128" s="43" t="s">
        <v>22</v>
      </c>
      <c r="AC128" s="43"/>
      <c r="AD128" s="43"/>
      <c r="AE128" s="43"/>
      <c r="AF128" s="43"/>
    </row>
    <row r="129" spans="2:32" ht="15.75" x14ac:dyDescent="0.25">
      <c r="B129" s="58"/>
      <c r="C129" s="58"/>
      <c r="D129" s="32"/>
      <c r="E129" s="32"/>
      <c r="F129" s="33"/>
      <c r="G129" s="33"/>
      <c r="H129" s="58"/>
      <c r="I129" s="23"/>
      <c r="J129" s="23"/>
      <c r="K129" s="23"/>
      <c r="L129" s="22"/>
      <c r="M129" s="22"/>
      <c r="N129" s="21"/>
      <c r="O129" s="21"/>
      <c r="P129" s="21"/>
      <c r="Q129" s="21"/>
      <c r="R129" s="21"/>
      <c r="S129" s="21"/>
      <c r="T129" s="24"/>
      <c r="U129" s="29"/>
    </row>
    <row r="130" spans="2:32" ht="15.75" x14ac:dyDescent="0.25">
      <c r="B130" s="26">
        <v>1</v>
      </c>
      <c r="C130" s="1" t="s">
        <v>193</v>
      </c>
      <c r="D130" s="28" t="s">
        <v>190</v>
      </c>
      <c r="E130" s="28" t="s">
        <v>191</v>
      </c>
      <c r="F130" s="1" t="s">
        <v>192</v>
      </c>
      <c r="G130" s="1"/>
      <c r="H130" s="1"/>
      <c r="I130" s="28">
        <v>1323</v>
      </c>
      <c r="J130" s="28">
        <v>128.75</v>
      </c>
      <c r="K130" s="34"/>
      <c r="L130" s="34"/>
      <c r="O130" s="34">
        <f t="shared" ref="O130:O142" si="12">SUM(I130:N130)</f>
        <v>1451.75</v>
      </c>
      <c r="P130" s="28"/>
      <c r="T130" s="27">
        <f t="shared" ref="T130:T142" si="13">+O130-P130-Q130-R130-S130</f>
        <v>1451.75</v>
      </c>
      <c r="V130" s="26"/>
      <c r="Z130" s="26" t="s">
        <v>30</v>
      </c>
      <c r="AC130" s="56"/>
      <c r="AD130" s="56"/>
      <c r="AE130" s="56"/>
      <c r="AF130" s="56"/>
    </row>
    <row r="131" spans="2:32" ht="15.75" x14ac:dyDescent="0.25">
      <c r="B131" s="26">
        <v>2</v>
      </c>
      <c r="C131" s="1" t="s">
        <v>194</v>
      </c>
      <c r="D131" s="28" t="s">
        <v>190</v>
      </c>
      <c r="E131" s="28" t="s">
        <v>191</v>
      </c>
      <c r="F131" s="1" t="s">
        <v>192</v>
      </c>
      <c r="G131" s="1"/>
      <c r="H131" s="1"/>
      <c r="I131" s="28">
        <v>2025</v>
      </c>
      <c r="J131" s="28">
        <v>71.819999999999993</v>
      </c>
      <c r="K131" s="34"/>
      <c r="L131" s="34"/>
      <c r="O131" s="34">
        <f t="shared" si="12"/>
        <v>2096.8200000000002</v>
      </c>
      <c r="P131" s="28"/>
      <c r="T131" s="27">
        <f t="shared" si="13"/>
        <v>2096.8200000000002</v>
      </c>
      <c r="V131" s="52"/>
      <c r="Z131" s="26" t="s">
        <v>30</v>
      </c>
      <c r="AC131" s="56"/>
      <c r="AD131" s="56"/>
      <c r="AE131" s="56"/>
      <c r="AF131" s="56"/>
    </row>
    <row r="132" spans="2:32" ht="15.75" x14ac:dyDescent="0.25">
      <c r="B132" s="26">
        <v>3</v>
      </c>
      <c r="C132" s="1" t="s">
        <v>195</v>
      </c>
      <c r="D132" s="28" t="s">
        <v>190</v>
      </c>
      <c r="E132" s="28" t="s">
        <v>191</v>
      </c>
      <c r="F132" s="1" t="s">
        <v>192</v>
      </c>
      <c r="G132" s="1"/>
      <c r="H132" s="1"/>
      <c r="I132" s="28">
        <v>2531</v>
      </c>
      <c r="J132" s="28">
        <v>6.38</v>
      </c>
      <c r="K132" s="34"/>
      <c r="L132" s="34"/>
      <c r="O132" s="34">
        <f t="shared" si="12"/>
        <v>2537.38</v>
      </c>
      <c r="P132" s="28"/>
      <c r="T132" s="27">
        <f t="shared" si="13"/>
        <v>2537.38</v>
      </c>
      <c r="V132" s="26"/>
      <c r="Z132" s="26" t="s">
        <v>30</v>
      </c>
      <c r="AC132" s="56"/>
      <c r="AD132" s="56"/>
      <c r="AE132" s="56"/>
      <c r="AF132" s="56"/>
    </row>
    <row r="133" spans="2:32" ht="15.75" x14ac:dyDescent="0.25">
      <c r="B133" s="26">
        <v>4</v>
      </c>
      <c r="C133" s="1" t="s">
        <v>196</v>
      </c>
      <c r="D133" s="28" t="s">
        <v>190</v>
      </c>
      <c r="E133" s="28" t="s">
        <v>191</v>
      </c>
      <c r="F133" s="1" t="s">
        <v>192</v>
      </c>
      <c r="G133" s="1"/>
      <c r="H133" s="1"/>
      <c r="I133" s="28">
        <v>1747.2</v>
      </c>
      <c r="J133" s="28">
        <v>89.6</v>
      </c>
      <c r="K133" s="34"/>
      <c r="L133" s="34"/>
      <c r="N133" s="26"/>
      <c r="O133" s="34">
        <f t="shared" si="12"/>
        <v>1836.8</v>
      </c>
      <c r="P133" s="28"/>
      <c r="Q133" s="26"/>
      <c r="T133" s="27">
        <f t="shared" si="13"/>
        <v>1836.8</v>
      </c>
      <c r="V133" s="52"/>
      <c r="Z133" s="26" t="s">
        <v>30</v>
      </c>
      <c r="AC133" s="56"/>
      <c r="AD133" s="56"/>
      <c r="AE133" s="56"/>
      <c r="AF133" s="56"/>
    </row>
    <row r="134" spans="2:32" ht="15.75" x14ac:dyDescent="0.25">
      <c r="B134" s="26">
        <v>5</v>
      </c>
      <c r="C134" s="1" t="s">
        <v>197</v>
      </c>
      <c r="D134" s="28" t="s">
        <v>190</v>
      </c>
      <c r="E134" s="28" t="s">
        <v>191</v>
      </c>
      <c r="F134" s="1" t="s">
        <v>192</v>
      </c>
      <c r="G134" s="1"/>
      <c r="H134" s="1"/>
      <c r="I134" s="28">
        <v>1651.2</v>
      </c>
      <c r="J134" s="28">
        <v>107.74</v>
      </c>
      <c r="K134" s="34"/>
      <c r="L134" s="34"/>
      <c r="O134" s="34">
        <f t="shared" si="12"/>
        <v>1758.94</v>
      </c>
      <c r="P134" s="28"/>
      <c r="Q134" s="26"/>
      <c r="T134" s="27">
        <f t="shared" si="13"/>
        <v>1758.94</v>
      </c>
      <c r="V134" s="52"/>
      <c r="W134" s="26"/>
      <c r="Z134" s="26" t="s">
        <v>30</v>
      </c>
      <c r="AC134" s="56"/>
      <c r="AD134" s="56"/>
      <c r="AE134" s="56"/>
      <c r="AF134" s="56"/>
    </row>
    <row r="135" spans="2:32" ht="15.75" x14ac:dyDescent="0.25">
      <c r="B135" s="26">
        <v>6</v>
      </c>
      <c r="C135" s="1" t="s">
        <v>451</v>
      </c>
      <c r="D135" s="28" t="s">
        <v>190</v>
      </c>
      <c r="E135" s="28" t="s">
        <v>191</v>
      </c>
      <c r="F135" s="1" t="s">
        <v>192</v>
      </c>
      <c r="G135" s="1"/>
      <c r="H135" s="1"/>
      <c r="I135" s="28">
        <v>1834.4</v>
      </c>
      <c r="J135" s="28">
        <v>84.02</v>
      </c>
      <c r="K135" s="34"/>
      <c r="L135" s="34"/>
      <c r="O135" s="34">
        <f t="shared" si="12"/>
        <v>1918.42</v>
      </c>
      <c r="P135" s="28"/>
      <c r="Q135" s="26"/>
      <c r="T135" s="27">
        <f t="shared" si="13"/>
        <v>1918.42</v>
      </c>
      <c r="V135" s="26"/>
      <c r="W135" s="26"/>
      <c r="Z135" s="26" t="s">
        <v>30</v>
      </c>
      <c r="AC135" s="56"/>
      <c r="AD135" s="56"/>
      <c r="AE135" s="56"/>
      <c r="AF135" s="56"/>
    </row>
    <row r="136" spans="2:32" ht="15.75" x14ac:dyDescent="0.25">
      <c r="B136" s="26">
        <v>7</v>
      </c>
      <c r="C136" s="1" t="s">
        <v>198</v>
      </c>
      <c r="D136" s="28" t="s">
        <v>190</v>
      </c>
      <c r="E136" s="28" t="s">
        <v>191</v>
      </c>
      <c r="F136" s="1" t="s">
        <v>192</v>
      </c>
      <c r="G136" s="1"/>
      <c r="H136" s="1"/>
      <c r="I136" s="28">
        <v>2100</v>
      </c>
      <c r="J136" s="28">
        <v>67.02</v>
      </c>
      <c r="K136" s="34"/>
      <c r="L136" s="34"/>
      <c r="M136" s="26"/>
      <c r="N136" s="26"/>
      <c r="O136" s="34">
        <f t="shared" si="12"/>
        <v>2167.02</v>
      </c>
      <c r="P136" s="28"/>
      <c r="Q136" s="26"/>
      <c r="T136" s="27">
        <f t="shared" si="13"/>
        <v>2167.02</v>
      </c>
      <c r="V136" s="26"/>
      <c r="W136" s="26"/>
      <c r="Z136" s="26" t="s">
        <v>30</v>
      </c>
      <c r="AC136" s="56"/>
      <c r="AD136" s="56"/>
      <c r="AE136" s="56"/>
      <c r="AF136" s="56"/>
    </row>
    <row r="137" spans="2:32" ht="15.75" x14ac:dyDescent="0.25">
      <c r="B137" s="26">
        <v>8</v>
      </c>
      <c r="C137" s="1" t="s">
        <v>199</v>
      </c>
      <c r="D137" s="28" t="s">
        <v>190</v>
      </c>
      <c r="E137" s="28" t="s">
        <v>191</v>
      </c>
      <c r="F137" s="1" t="s">
        <v>192</v>
      </c>
      <c r="G137" s="1"/>
      <c r="H137" s="1"/>
      <c r="I137" s="28">
        <v>1834.4</v>
      </c>
      <c r="J137" s="28">
        <v>84.02</v>
      </c>
      <c r="K137" s="34"/>
      <c r="L137" s="34"/>
      <c r="O137" s="34">
        <f t="shared" si="12"/>
        <v>1918.42</v>
      </c>
      <c r="P137" s="28"/>
      <c r="Q137" s="26"/>
      <c r="T137" s="27">
        <f t="shared" si="13"/>
        <v>1918.42</v>
      </c>
      <c r="V137" s="26"/>
      <c r="W137" s="26"/>
      <c r="Z137" s="26" t="s">
        <v>30</v>
      </c>
      <c r="AC137" s="56"/>
      <c r="AD137" s="56"/>
      <c r="AE137" s="56"/>
      <c r="AF137" s="56"/>
    </row>
    <row r="138" spans="2:32" ht="15.75" x14ac:dyDescent="0.25">
      <c r="B138" s="26">
        <v>9</v>
      </c>
      <c r="C138" s="1" t="s">
        <v>200</v>
      </c>
      <c r="D138" s="28" t="s">
        <v>190</v>
      </c>
      <c r="E138" s="28" t="s">
        <v>191</v>
      </c>
      <c r="F138" s="1" t="s">
        <v>192</v>
      </c>
      <c r="G138" s="1"/>
      <c r="H138" s="1"/>
      <c r="I138" s="28">
        <v>2795</v>
      </c>
      <c r="J138" s="28"/>
      <c r="K138" s="34"/>
      <c r="L138" s="34"/>
      <c r="O138" s="34">
        <f t="shared" si="12"/>
        <v>2795</v>
      </c>
      <c r="P138" s="28">
        <v>37.340000000000003</v>
      </c>
      <c r="Q138" s="26"/>
      <c r="T138" s="27">
        <f t="shared" si="13"/>
        <v>2757.66</v>
      </c>
      <c r="V138" s="26"/>
      <c r="W138" s="26"/>
      <c r="Z138" s="26" t="s">
        <v>30</v>
      </c>
      <c r="AC138" s="56"/>
      <c r="AD138" s="56"/>
      <c r="AE138" s="56"/>
      <c r="AF138" s="56"/>
    </row>
    <row r="139" spans="2:32" ht="15.75" x14ac:dyDescent="0.25">
      <c r="B139" s="26">
        <v>10</v>
      </c>
      <c r="C139" s="1" t="s">
        <v>201</v>
      </c>
      <c r="D139" s="28" t="s">
        <v>190</v>
      </c>
      <c r="E139" s="28" t="s">
        <v>191</v>
      </c>
      <c r="F139" s="1" t="s">
        <v>192</v>
      </c>
      <c r="G139" s="1"/>
      <c r="H139" s="1"/>
      <c r="I139" s="28">
        <v>2969.75</v>
      </c>
      <c r="J139" s="28"/>
      <c r="K139" s="34"/>
      <c r="L139" s="34"/>
      <c r="M139" s="26"/>
      <c r="N139" s="26"/>
      <c r="O139" s="34">
        <f t="shared" si="12"/>
        <v>2969.75</v>
      </c>
      <c r="P139" s="28">
        <v>56.36</v>
      </c>
      <c r="T139" s="27">
        <f t="shared" si="13"/>
        <v>2913.39</v>
      </c>
      <c r="V139" s="26"/>
      <c r="W139" s="26"/>
      <c r="Z139" s="26" t="s">
        <v>30</v>
      </c>
      <c r="AC139" s="56"/>
      <c r="AD139" s="56"/>
      <c r="AE139" s="56"/>
      <c r="AF139" s="56"/>
    </row>
    <row r="140" spans="2:32" ht="15.75" x14ac:dyDescent="0.25">
      <c r="B140" s="26">
        <v>11</v>
      </c>
      <c r="C140" s="1" t="s">
        <v>202</v>
      </c>
      <c r="D140" s="28" t="s">
        <v>190</v>
      </c>
      <c r="E140" s="28" t="s">
        <v>191</v>
      </c>
      <c r="F140" s="1" t="s">
        <v>192</v>
      </c>
      <c r="G140" s="1"/>
      <c r="H140" s="1"/>
      <c r="I140" s="28">
        <v>1440</v>
      </c>
      <c r="J140" s="28">
        <v>121.26</v>
      </c>
      <c r="K140" s="34"/>
      <c r="L140" s="34"/>
      <c r="M140" s="26"/>
      <c r="N140" s="26"/>
      <c r="O140" s="34">
        <f t="shared" si="12"/>
        <v>1561.26</v>
      </c>
      <c r="P140" s="28"/>
      <c r="T140" s="27">
        <f t="shared" si="13"/>
        <v>1561.26</v>
      </c>
      <c r="V140" s="26"/>
      <c r="Z140" s="26" t="s">
        <v>30</v>
      </c>
      <c r="AC140" s="56"/>
      <c r="AD140" s="56"/>
      <c r="AE140" s="56"/>
      <c r="AF140" s="56"/>
    </row>
    <row r="141" spans="2:32" ht="15.75" x14ac:dyDescent="0.25">
      <c r="B141" s="26">
        <v>12</v>
      </c>
      <c r="C141" s="1" t="s">
        <v>203</v>
      </c>
      <c r="D141" s="28" t="s">
        <v>190</v>
      </c>
      <c r="E141" s="28" t="s">
        <v>191</v>
      </c>
      <c r="F141" s="1" t="s">
        <v>192</v>
      </c>
      <c r="G141" s="1"/>
      <c r="H141" s="1"/>
      <c r="I141" s="27">
        <v>3554.25</v>
      </c>
      <c r="J141" s="27"/>
      <c r="K141" s="34"/>
      <c r="L141" s="34"/>
      <c r="M141" s="26"/>
      <c r="N141" s="26"/>
      <c r="O141" s="34">
        <f t="shared" si="12"/>
        <v>3554.25</v>
      </c>
      <c r="P141" s="27">
        <v>157.9</v>
      </c>
      <c r="T141" s="27">
        <f t="shared" si="13"/>
        <v>3396.35</v>
      </c>
      <c r="V141" s="26"/>
      <c r="W141" s="26"/>
      <c r="Z141" s="26" t="s">
        <v>30</v>
      </c>
      <c r="AC141" s="56"/>
      <c r="AD141" s="56"/>
      <c r="AE141" s="56"/>
      <c r="AF141" s="56"/>
    </row>
    <row r="142" spans="2:32" ht="15.75" x14ac:dyDescent="0.25">
      <c r="B142" s="26">
        <v>13</v>
      </c>
      <c r="C142" s="1" t="s">
        <v>204</v>
      </c>
      <c r="D142" s="28" t="s">
        <v>190</v>
      </c>
      <c r="E142" s="28" t="s">
        <v>191</v>
      </c>
      <c r="F142" s="1" t="s">
        <v>192</v>
      </c>
      <c r="G142" s="1"/>
      <c r="H142" s="1"/>
      <c r="I142" s="27">
        <v>3096</v>
      </c>
      <c r="J142" s="27"/>
      <c r="K142" s="34"/>
      <c r="L142" s="34"/>
      <c r="M142" s="26"/>
      <c r="N142" s="26"/>
      <c r="O142" s="34">
        <f t="shared" si="12"/>
        <v>3096</v>
      </c>
      <c r="P142" s="27">
        <v>90.34</v>
      </c>
      <c r="T142" s="27">
        <f t="shared" si="13"/>
        <v>3005.66</v>
      </c>
      <c r="V142" s="26"/>
      <c r="Z142" s="26" t="s">
        <v>30</v>
      </c>
      <c r="AC142" s="56"/>
      <c r="AD142" s="56"/>
      <c r="AE142" s="56"/>
      <c r="AF142" s="71"/>
    </row>
    <row r="143" spans="2:32" ht="15.75" x14ac:dyDescent="0.25">
      <c r="C143" s="15" t="s">
        <v>205</v>
      </c>
      <c r="D143" s="28"/>
      <c r="E143" s="27"/>
      <c r="F143" s="27"/>
      <c r="G143" s="1"/>
      <c r="H143" s="1"/>
      <c r="I143" s="35">
        <f>SUM(I130:I142)</f>
        <v>28901.199999999997</v>
      </c>
      <c r="J143" s="35">
        <f>SUM(J130:J142)</f>
        <v>760.6099999999999</v>
      </c>
      <c r="K143" s="35">
        <f>SUM(K130:K142)</f>
        <v>0</v>
      </c>
      <c r="L143" s="35">
        <v>0</v>
      </c>
      <c r="M143" s="35">
        <f t="shared" ref="M143:S143" si="14">SUM(M130:M142)</f>
        <v>0</v>
      </c>
      <c r="N143" s="35">
        <f t="shared" si="14"/>
        <v>0</v>
      </c>
      <c r="O143" s="35">
        <f>SUM(O130:O142)</f>
        <v>29661.81</v>
      </c>
      <c r="P143" s="35">
        <f>SUM(P130:P142)</f>
        <v>341.94000000000005</v>
      </c>
      <c r="Q143" s="35">
        <f t="shared" si="14"/>
        <v>0</v>
      </c>
      <c r="R143" s="35">
        <f t="shared" si="14"/>
        <v>0</v>
      </c>
      <c r="S143" s="35">
        <f t="shared" si="14"/>
        <v>0</v>
      </c>
      <c r="T143" s="35">
        <f>SUM(T130:T142)</f>
        <v>29319.869999999995</v>
      </c>
      <c r="AF143" s="71"/>
    </row>
    <row r="144" spans="2:32" ht="15.75" x14ac:dyDescent="0.25">
      <c r="C144" s="15"/>
      <c r="D144" s="28"/>
      <c r="E144" s="27"/>
      <c r="F144" s="27"/>
      <c r="G144" s="1"/>
      <c r="H144" s="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AF144" s="71"/>
    </row>
    <row r="145" spans="2:32" ht="15.75" x14ac:dyDescent="0.25">
      <c r="C145" s="15"/>
      <c r="D145" s="28"/>
      <c r="E145" s="27"/>
      <c r="F145" s="27"/>
      <c r="G145" s="1"/>
      <c r="H145" s="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AF145" s="71"/>
    </row>
    <row r="146" spans="2:32" ht="15.75" x14ac:dyDescent="0.25">
      <c r="C146" s="15"/>
      <c r="D146" s="28"/>
      <c r="E146" s="27"/>
      <c r="F146" s="27"/>
      <c r="G146" s="1"/>
      <c r="H146" s="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AF146" s="71"/>
    </row>
    <row r="147" spans="2:32" ht="15.75" x14ac:dyDescent="0.25">
      <c r="C147" s="15"/>
      <c r="D147" s="28"/>
      <c r="E147" s="27"/>
      <c r="F147" s="27"/>
      <c r="G147" s="1"/>
      <c r="H147" s="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AF147" s="71"/>
    </row>
    <row r="148" spans="2:32" ht="15.75" x14ac:dyDescent="0.25">
      <c r="C148" s="15"/>
      <c r="D148" s="28"/>
      <c r="E148" s="27"/>
      <c r="F148" s="27"/>
      <c r="G148" s="1"/>
      <c r="H148" s="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AF148" s="71"/>
    </row>
    <row r="149" spans="2:32" ht="15.75" x14ac:dyDescent="0.25">
      <c r="C149" s="15"/>
      <c r="D149" s="28"/>
      <c r="E149" s="27"/>
      <c r="F149" s="27"/>
      <c r="G149" s="1"/>
      <c r="H149" s="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AF149" s="71"/>
    </row>
    <row r="150" spans="2:32" ht="15.75" x14ac:dyDescent="0.25">
      <c r="C150" s="15"/>
      <c r="D150" s="69" t="s">
        <v>183</v>
      </c>
      <c r="E150" s="69"/>
      <c r="H150" s="69" t="s">
        <v>184</v>
      </c>
      <c r="I150" s="69"/>
      <c r="J150" s="69"/>
      <c r="K150" s="69"/>
      <c r="O150" s="69" t="s">
        <v>185</v>
      </c>
      <c r="P150" s="69"/>
      <c r="Q150" s="69"/>
      <c r="R150" s="69"/>
      <c r="S150" s="35"/>
      <c r="T150" s="35"/>
      <c r="AF150" s="71"/>
    </row>
    <row r="151" spans="2:32" ht="15.75" x14ac:dyDescent="0.25">
      <c r="C151" s="15"/>
      <c r="D151" s="69" t="s">
        <v>25</v>
      </c>
      <c r="E151" s="69"/>
      <c r="H151" s="69" t="s">
        <v>88</v>
      </c>
      <c r="I151" s="69"/>
      <c r="J151" s="69"/>
      <c r="K151" s="69"/>
      <c r="O151" s="69" t="s">
        <v>42</v>
      </c>
      <c r="P151" s="69"/>
      <c r="Q151" s="69"/>
      <c r="R151" s="69"/>
      <c r="S151" s="35"/>
      <c r="T151" s="35"/>
      <c r="AF151" s="71"/>
    </row>
    <row r="152" spans="2:32" ht="15.75" x14ac:dyDescent="0.25">
      <c r="C152" s="15"/>
      <c r="D152" s="28"/>
      <c r="E152" s="27"/>
      <c r="F152" s="27"/>
      <c r="G152" s="1"/>
      <c r="H152" s="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AF152" s="71"/>
    </row>
    <row r="153" spans="2:32" ht="15.75" x14ac:dyDescent="0.25">
      <c r="C153" s="15"/>
      <c r="D153" s="28"/>
      <c r="E153" s="27"/>
      <c r="F153" s="27"/>
      <c r="G153" s="1"/>
      <c r="H153" s="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AF153" s="71"/>
    </row>
    <row r="154" spans="2:32" ht="15.75" x14ac:dyDescent="0.25">
      <c r="C154" s="15"/>
      <c r="D154" s="28"/>
      <c r="E154" s="27"/>
      <c r="F154" s="27"/>
      <c r="G154" s="1"/>
      <c r="H154" s="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AF154" s="71"/>
    </row>
    <row r="155" spans="2:32" ht="15.75" x14ac:dyDescent="0.25">
      <c r="C155" s="15"/>
      <c r="D155" s="28"/>
      <c r="E155" s="27"/>
      <c r="F155" s="27"/>
      <c r="G155" s="1"/>
      <c r="H155" s="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</row>
    <row r="156" spans="2:32" ht="15.75" x14ac:dyDescent="0.25">
      <c r="B156" s="61" t="s">
        <v>0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70"/>
    </row>
    <row r="157" spans="2:32" ht="15.75" x14ac:dyDescent="0.25">
      <c r="B157" s="61" t="s">
        <v>515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70"/>
    </row>
    <row r="158" spans="2:32" ht="15.75" x14ac:dyDescent="0.25">
      <c r="B158" s="61" t="s">
        <v>206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70"/>
    </row>
    <row r="159" spans="2:32" ht="15.75" x14ac:dyDescent="0.25">
      <c r="C159" s="1"/>
      <c r="D159" s="28"/>
      <c r="E159" s="27"/>
      <c r="F159" s="27"/>
      <c r="G159" s="1"/>
      <c r="H159" s="1"/>
      <c r="I159" s="1"/>
      <c r="J159" s="1"/>
      <c r="K159" s="1"/>
      <c r="L159" s="34"/>
      <c r="M159" s="26"/>
      <c r="N159" s="26"/>
      <c r="O159" s="1"/>
    </row>
    <row r="160" spans="2:32" ht="15.75" x14ac:dyDescent="0.25">
      <c r="B160" s="43" t="s">
        <v>187</v>
      </c>
      <c r="C160" s="15" t="s">
        <v>2</v>
      </c>
      <c r="D160" s="41" t="s">
        <v>3</v>
      </c>
      <c r="E160" s="42" t="s">
        <v>4</v>
      </c>
      <c r="F160" s="42" t="s">
        <v>5</v>
      </c>
      <c r="G160" s="15" t="s">
        <v>6</v>
      </c>
      <c r="H160" s="15" t="s">
        <v>7</v>
      </c>
      <c r="I160" s="15" t="s">
        <v>8</v>
      </c>
      <c r="J160" s="15" t="s">
        <v>9</v>
      </c>
      <c r="K160" s="15" t="s">
        <v>10</v>
      </c>
      <c r="L160" s="35" t="s">
        <v>11</v>
      </c>
      <c r="M160" s="43" t="s">
        <v>12</v>
      </c>
      <c r="N160" s="43" t="s">
        <v>13</v>
      </c>
      <c r="O160" s="15" t="s">
        <v>14</v>
      </c>
      <c r="P160" s="43" t="s">
        <v>15</v>
      </c>
      <c r="Q160" s="43" t="s">
        <v>16</v>
      </c>
      <c r="R160" s="43" t="s">
        <v>17</v>
      </c>
      <c r="S160" s="43" t="s">
        <v>18</v>
      </c>
      <c r="T160" s="43" t="s">
        <v>19</v>
      </c>
      <c r="U160" s="63"/>
      <c r="V160" s="43"/>
      <c r="W160" s="43"/>
      <c r="X160" s="43" t="s">
        <v>20</v>
      </c>
      <c r="Z160" s="43" t="s">
        <v>21</v>
      </c>
      <c r="AA160" s="43" t="s">
        <v>22</v>
      </c>
      <c r="AD160" s="43" t="s">
        <v>189</v>
      </c>
      <c r="AE160" s="43" t="s">
        <v>207</v>
      </c>
    </row>
    <row r="161" spans="2:31" ht="15.75" x14ac:dyDescent="0.25">
      <c r="C161" s="1"/>
      <c r="D161" s="28"/>
      <c r="E161" s="27"/>
      <c r="F161" s="27"/>
      <c r="G161" s="1"/>
      <c r="H161" s="1"/>
      <c r="I161" s="1"/>
      <c r="J161" s="1"/>
      <c r="K161" s="1"/>
      <c r="L161" s="34"/>
      <c r="M161" s="26"/>
      <c r="N161" s="26"/>
      <c r="O161" s="1"/>
    </row>
    <row r="162" spans="2:31" ht="15.75" x14ac:dyDescent="0.25">
      <c r="B162" s="26">
        <v>1</v>
      </c>
      <c r="C162" s="1" t="s">
        <v>208</v>
      </c>
      <c r="D162" s="28" t="s">
        <v>209</v>
      </c>
      <c r="E162" s="28" t="s">
        <v>210</v>
      </c>
      <c r="F162" s="1" t="s">
        <v>211</v>
      </c>
      <c r="G162" s="1"/>
      <c r="H162" s="9" t="s">
        <v>122</v>
      </c>
      <c r="I162" s="28">
        <v>1696.88</v>
      </c>
      <c r="J162" s="28">
        <v>104.82</v>
      </c>
      <c r="K162" s="34"/>
      <c r="L162" s="1"/>
      <c r="M162" s="1"/>
      <c r="N162" s="1"/>
      <c r="O162" s="34">
        <f>SUM(I162:N162)</f>
        <v>1801.7</v>
      </c>
      <c r="P162" s="28"/>
      <c r="T162" s="27">
        <f t="shared" ref="T162:T170" si="15">O162-P162-Q162-R162-S162</f>
        <v>1801.7</v>
      </c>
      <c r="U162" s="59"/>
      <c r="V162" s="1"/>
      <c r="W162" s="1"/>
      <c r="X162" s="26" t="s">
        <v>212</v>
      </c>
      <c r="Z162" s="26" t="s">
        <v>30</v>
      </c>
      <c r="AC162" s="1"/>
      <c r="AD162" s="1"/>
      <c r="AE162" s="1" t="s">
        <v>363</v>
      </c>
    </row>
    <row r="163" spans="2:31" ht="15.75" x14ac:dyDescent="0.25">
      <c r="B163" s="26">
        <v>2</v>
      </c>
      <c r="C163" s="1" t="s">
        <v>456</v>
      </c>
      <c r="D163" s="28" t="s">
        <v>209</v>
      </c>
      <c r="E163" s="28" t="s">
        <v>210</v>
      </c>
      <c r="F163" s="1" t="s">
        <v>211</v>
      </c>
      <c r="G163" s="1"/>
      <c r="H163" s="9" t="s">
        <v>122</v>
      </c>
      <c r="I163" s="28">
        <v>735.18</v>
      </c>
      <c r="J163" s="28">
        <v>166.52</v>
      </c>
      <c r="K163" s="34"/>
      <c r="L163" s="1"/>
      <c r="M163" s="1"/>
      <c r="N163" s="1"/>
      <c r="O163" s="34">
        <f t="shared" ref="O163:O179" si="16">SUM(I163:N163)</f>
        <v>901.69999999999993</v>
      </c>
      <c r="P163" s="28"/>
      <c r="T163" s="27">
        <f t="shared" si="15"/>
        <v>901.69999999999993</v>
      </c>
      <c r="U163" s="59"/>
      <c r="V163" s="50"/>
      <c r="W163" s="26"/>
      <c r="X163" s="26" t="s">
        <v>457</v>
      </c>
      <c r="Z163" s="26" t="s">
        <v>30</v>
      </c>
      <c r="AC163" s="1"/>
      <c r="AD163" s="1"/>
      <c r="AE163" s="1" t="s">
        <v>363</v>
      </c>
    </row>
    <row r="164" spans="2:31" ht="15.75" x14ac:dyDescent="0.25">
      <c r="B164" s="26">
        <v>3</v>
      </c>
      <c r="C164" s="1" t="s">
        <v>496</v>
      </c>
      <c r="D164" s="28" t="s">
        <v>209</v>
      </c>
      <c r="E164" s="28" t="s">
        <v>210</v>
      </c>
      <c r="F164" s="1" t="s">
        <v>211</v>
      </c>
      <c r="G164" s="1"/>
      <c r="H164" s="9" t="s">
        <v>122</v>
      </c>
      <c r="I164" s="28">
        <v>1483.21</v>
      </c>
      <c r="J164" s="28">
        <v>118.49</v>
      </c>
      <c r="K164" s="34"/>
      <c r="L164" s="1"/>
      <c r="M164" s="1"/>
      <c r="N164" s="1"/>
      <c r="O164" s="34">
        <f t="shared" si="16"/>
        <v>1601.7</v>
      </c>
      <c r="P164" s="28"/>
      <c r="T164" s="27">
        <f t="shared" si="15"/>
        <v>1601.7</v>
      </c>
      <c r="U164" s="59"/>
      <c r="V164" s="50"/>
      <c r="W164" s="26"/>
      <c r="X164" s="26" t="s">
        <v>491</v>
      </c>
      <c r="Z164" s="26" t="s">
        <v>30</v>
      </c>
      <c r="AC164" s="1"/>
      <c r="AD164" s="1"/>
      <c r="AE164" s="1"/>
    </row>
    <row r="165" spans="2:31" ht="15.75" x14ac:dyDescent="0.25">
      <c r="B165" s="26">
        <v>4</v>
      </c>
      <c r="C165" s="26" t="s">
        <v>215</v>
      </c>
      <c r="D165" s="28" t="s">
        <v>209</v>
      </c>
      <c r="E165" s="26" t="s">
        <v>216</v>
      </c>
      <c r="F165" s="1" t="s">
        <v>211</v>
      </c>
      <c r="G165" s="1"/>
      <c r="H165" s="9" t="s">
        <v>122</v>
      </c>
      <c r="I165" s="27">
        <v>1440</v>
      </c>
      <c r="J165" s="26">
        <v>121.26</v>
      </c>
      <c r="K165" s="34"/>
      <c r="M165" s="26"/>
      <c r="O165" s="34">
        <f t="shared" si="16"/>
        <v>1561.26</v>
      </c>
      <c r="T165" s="27">
        <f t="shared" si="15"/>
        <v>1561.26</v>
      </c>
      <c r="U165" s="59"/>
      <c r="V165" s="50"/>
      <c r="W165" s="26"/>
      <c r="X165" s="26" t="s">
        <v>212</v>
      </c>
      <c r="Z165" s="26" t="s">
        <v>30</v>
      </c>
      <c r="AD165" s="26"/>
      <c r="AE165" s="26" t="s">
        <v>362</v>
      </c>
    </row>
    <row r="166" spans="2:31" ht="15.75" x14ac:dyDescent="0.25">
      <c r="B166" s="26">
        <v>5</v>
      </c>
      <c r="C166" s="1" t="s">
        <v>218</v>
      </c>
      <c r="D166" s="28" t="s">
        <v>209</v>
      </c>
      <c r="E166" s="28" t="s">
        <v>217</v>
      </c>
      <c r="F166" s="1" t="s">
        <v>211</v>
      </c>
      <c r="G166" s="1"/>
      <c r="H166" s="9" t="s">
        <v>122</v>
      </c>
      <c r="I166" s="28">
        <v>700</v>
      </c>
      <c r="J166" s="28">
        <v>168.77</v>
      </c>
      <c r="K166" s="34"/>
      <c r="L166" s="1"/>
      <c r="M166" s="1"/>
      <c r="N166" s="1"/>
      <c r="O166" s="34">
        <f t="shared" si="16"/>
        <v>868.77</v>
      </c>
      <c r="P166" s="28"/>
      <c r="T166" s="27">
        <f t="shared" si="15"/>
        <v>868.77</v>
      </c>
      <c r="U166" s="59"/>
      <c r="V166" s="19"/>
      <c r="Z166" s="26" t="s">
        <v>30</v>
      </c>
      <c r="AC166" s="1"/>
      <c r="AD166" s="1"/>
      <c r="AE166" s="1" t="s">
        <v>361</v>
      </c>
    </row>
    <row r="167" spans="2:31" ht="15.75" x14ac:dyDescent="0.25">
      <c r="B167" s="26">
        <v>6</v>
      </c>
      <c r="C167" s="1" t="s">
        <v>364</v>
      </c>
      <c r="D167" s="2" t="s">
        <v>209</v>
      </c>
      <c r="E167" s="2" t="s">
        <v>109</v>
      </c>
      <c r="F167" s="1" t="s">
        <v>211</v>
      </c>
      <c r="G167" s="3"/>
      <c r="H167" s="3" t="s">
        <v>33</v>
      </c>
      <c r="I167" s="5">
        <v>3165.19</v>
      </c>
      <c r="J167" s="4"/>
      <c r="K167" s="27"/>
      <c r="O167" s="34">
        <f t="shared" si="16"/>
        <v>3165.19</v>
      </c>
      <c r="P167" s="4">
        <v>97.87</v>
      </c>
      <c r="T167" s="27">
        <f t="shared" si="15"/>
        <v>3067.32</v>
      </c>
      <c r="U167" s="59"/>
      <c r="V167" s="11"/>
      <c r="W167" s="9"/>
      <c r="X167" s="26" t="s">
        <v>365</v>
      </c>
      <c r="Z167" s="26" t="s">
        <v>30</v>
      </c>
    </row>
    <row r="168" spans="2:31" ht="15.75" x14ac:dyDescent="0.25">
      <c r="B168" s="26">
        <v>7</v>
      </c>
      <c r="C168" s="1" t="s">
        <v>453</v>
      </c>
      <c r="D168" s="2" t="s">
        <v>209</v>
      </c>
      <c r="E168" s="2" t="s">
        <v>216</v>
      </c>
      <c r="F168" s="1" t="s">
        <v>211</v>
      </c>
      <c r="G168" s="3"/>
      <c r="H168" s="3" t="s">
        <v>33</v>
      </c>
      <c r="I168" s="5">
        <v>2293</v>
      </c>
      <c r="J168" s="4">
        <v>40.72</v>
      </c>
      <c r="K168" s="27"/>
      <c r="O168" s="34">
        <f t="shared" si="16"/>
        <v>2333.7199999999998</v>
      </c>
      <c r="P168" s="4"/>
      <c r="T168" s="27">
        <f t="shared" si="15"/>
        <v>2333.7199999999998</v>
      </c>
      <c r="U168" s="59"/>
      <c r="V168" s="11"/>
      <c r="W168" s="9"/>
      <c r="X168" s="26" t="s">
        <v>428</v>
      </c>
      <c r="Z168" s="26" t="s">
        <v>30</v>
      </c>
    </row>
    <row r="169" spans="2:31" ht="15.75" x14ac:dyDescent="0.25">
      <c r="B169" s="26">
        <v>8</v>
      </c>
      <c r="C169" s="1" t="s">
        <v>437</v>
      </c>
      <c r="D169" s="2" t="s">
        <v>209</v>
      </c>
      <c r="E169" s="2" t="s">
        <v>438</v>
      </c>
      <c r="F169" s="1" t="s">
        <v>211</v>
      </c>
      <c r="G169" s="3"/>
      <c r="H169" s="3" t="s">
        <v>33</v>
      </c>
      <c r="I169" s="5">
        <v>4000</v>
      </c>
      <c r="J169" s="4"/>
      <c r="K169" s="27"/>
      <c r="M169" s="54"/>
      <c r="O169" s="34">
        <f t="shared" si="16"/>
        <v>4000</v>
      </c>
      <c r="P169" s="4">
        <v>313.8</v>
      </c>
      <c r="T169" s="27">
        <f t="shared" si="15"/>
        <v>3686.2</v>
      </c>
      <c r="U169" s="59"/>
      <c r="V169" s="11"/>
      <c r="W169" s="11"/>
      <c r="X169" s="26" t="s">
        <v>439</v>
      </c>
      <c r="Z169" s="26" t="s">
        <v>30</v>
      </c>
    </row>
    <row r="170" spans="2:31" ht="15.75" x14ac:dyDescent="0.25">
      <c r="B170" s="26">
        <v>9</v>
      </c>
      <c r="C170" s="1" t="s">
        <v>441</v>
      </c>
      <c r="D170" s="2" t="s">
        <v>209</v>
      </c>
      <c r="E170" s="2" t="s">
        <v>442</v>
      </c>
      <c r="F170" s="1" t="s">
        <v>211</v>
      </c>
      <c r="G170" s="3"/>
      <c r="H170" s="3" t="s">
        <v>33</v>
      </c>
      <c r="I170" s="5">
        <v>2000</v>
      </c>
      <c r="J170" s="4">
        <v>73.42</v>
      </c>
      <c r="K170" s="27"/>
      <c r="M170" s="54"/>
      <c r="O170" s="34">
        <f t="shared" si="16"/>
        <v>2073.42</v>
      </c>
      <c r="P170" s="4"/>
      <c r="T170" s="27">
        <f t="shared" si="15"/>
        <v>2073.42</v>
      </c>
      <c r="U170" s="59"/>
      <c r="V170" s="11"/>
      <c r="W170" s="11"/>
      <c r="X170" s="26" t="s">
        <v>443</v>
      </c>
      <c r="Z170" s="26" t="s">
        <v>30</v>
      </c>
    </row>
    <row r="171" spans="2:31" ht="15.75" x14ac:dyDescent="0.25">
      <c r="B171" s="26">
        <v>10</v>
      </c>
      <c r="C171" s="1" t="s">
        <v>458</v>
      </c>
      <c r="D171" s="2" t="s">
        <v>209</v>
      </c>
      <c r="E171" s="2" t="s">
        <v>103</v>
      </c>
      <c r="F171" s="1" t="s">
        <v>211</v>
      </c>
      <c r="G171" s="3"/>
      <c r="H171" s="3" t="s">
        <v>33</v>
      </c>
      <c r="I171" s="5">
        <v>2489.5</v>
      </c>
      <c r="J171" s="4">
        <v>10.89</v>
      </c>
      <c r="K171" s="27"/>
      <c r="M171" s="54"/>
      <c r="O171" s="34">
        <f t="shared" si="16"/>
        <v>2500.39</v>
      </c>
      <c r="P171" s="4"/>
      <c r="T171" s="27">
        <f t="shared" ref="T171:T179" si="17">O171-P171-Q171-R171-S171</f>
        <v>2500.39</v>
      </c>
      <c r="U171" s="59"/>
      <c r="V171" s="11"/>
      <c r="W171" s="11"/>
      <c r="X171" s="26" t="s">
        <v>457</v>
      </c>
      <c r="Z171" s="26" t="s">
        <v>30</v>
      </c>
    </row>
    <row r="172" spans="2:31" ht="15.75" x14ac:dyDescent="0.25">
      <c r="B172" s="26">
        <v>11</v>
      </c>
      <c r="C172" s="1" t="s">
        <v>473</v>
      </c>
      <c r="D172" s="2" t="s">
        <v>209</v>
      </c>
      <c r="E172" s="2" t="s">
        <v>474</v>
      </c>
      <c r="F172" s="1" t="s">
        <v>211</v>
      </c>
      <c r="G172" s="3"/>
      <c r="H172" s="3" t="s">
        <v>33</v>
      </c>
      <c r="I172" s="5">
        <v>1921.6</v>
      </c>
      <c r="J172" s="4">
        <v>78.44</v>
      </c>
      <c r="K172" s="27"/>
      <c r="M172" s="54"/>
      <c r="O172" s="34">
        <f t="shared" si="16"/>
        <v>2000.04</v>
      </c>
      <c r="P172" s="4"/>
      <c r="T172" s="27">
        <f t="shared" si="17"/>
        <v>2000.04</v>
      </c>
      <c r="U172" s="59"/>
      <c r="V172" s="11"/>
      <c r="W172" s="11"/>
      <c r="X172" s="26" t="s">
        <v>475</v>
      </c>
      <c r="Z172" s="26" t="s">
        <v>30</v>
      </c>
    </row>
    <row r="173" spans="2:31" ht="15.75" x14ac:dyDescent="0.25">
      <c r="B173" s="26">
        <v>12</v>
      </c>
      <c r="C173" s="1" t="s">
        <v>488</v>
      </c>
      <c r="D173" s="2" t="s">
        <v>209</v>
      </c>
      <c r="E173" s="2" t="s">
        <v>115</v>
      </c>
      <c r="F173" s="1" t="s">
        <v>211</v>
      </c>
      <c r="G173" s="3"/>
      <c r="H173" s="3" t="s">
        <v>33</v>
      </c>
      <c r="I173" s="5">
        <v>2752</v>
      </c>
      <c r="J173" s="4"/>
      <c r="K173" s="27"/>
      <c r="M173" s="54"/>
      <c r="O173" s="34">
        <f t="shared" si="16"/>
        <v>2752</v>
      </c>
      <c r="P173" s="4">
        <v>32.67</v>
      </c>
      <c r="T173" s="27">
        <f t="shared" si="17"/>
        <v>2719.33</v>
      </c>
      <c r="U173" s="59"/>
      <c r="V173" s="11"/>
      <c r="W173" s="11"/>
      <c r="X173" s="26" t="s">
        <v>489</v>
      </c>
      <c r="Z173" s="26" t="s">
        <v>30</v>
      </c>
    </row>
    <row r="174" spans="2:31" ht="15.75" x14ac:dyDescent="0.25">
      <c r="B174" s="26">
        <v>13</v>
      </c>
      <c r="C174" s="1" t="s">
        <v>490</v>
      </c>
      <c r="D174" s="2" t="s">
        <v>209</v>
      </c>
      <c r="E174" s="2" t="s">
        <v>135</v>
      </c>
      <c r="F174" s="1" t="s">
        <v>211</v>
      </c>
      <c r="G174" s="3"/>
      <c r="H174" s="3" t="s">
        <v>33</v>
      </c>
      <c r="I174" s="5">
        <v>4200</v>
      </c>
      <c r="J174" s="4"/>
      <c r="K174" s="27"/>
      <c r="M174" s="54"/>
      <c r="O174" s="34">
        <f t="shared" si="16"/>
        <v>4200</v>
      </c>
      <c r="P174" s="4">
        <v>335.56</v>
      </c>
      <c r="T174" s="27">
        <f t="shared" si="17"/>
        <v>3864.44</v>
      </c>
      <c r="U174" s="59"/>
      <c r="V174" s="11"/>
      <c r="W174" s="11"/>
      <c r="X174" s="26" t="s">
        <v>491</v>
      </c>
      <c r="Z174" s="26" t="s">
        <v>30</v>
      </c>
    </row>
    <row r="175" spans="2:31" ht="15.75" x14ac:dyDescent="0.25">
      <c r="B175" s="26">
        <v>14</v>
      </c>
      <c r="C175" s="1" t="s">
        <v>500</v>
      </c>
      <c r="D175" s="2" t="s">
        <v>209</v>
      </c>
      <c r="E175" s="2" t="s">
        <v>513</v>
      </c>
      <c r="F175" s="1" t="s">
        <v>211</v>
      </c>
      <c r="G175" s="3"/>
      <c r="H175" s="3" t="s">
        <v>33</v>
      </c>
      <c r="I175" s="5">
        <v>2000</v>
      </c>
      <c r="J175" s="4">
        <v>73.42</v>
      </c>
      <c r="K175" s="27"/>
      <c r="M175" s="54"/>
      <c r="O175" s="34">
        <f t="shared" si="16"/>
        <v>2073.42</v>
      </c>
      <c r="P175" s="4"/>
      <c r="T175" s="27">
        <f t="shared" si="17"/>
        <v>2073.42</v>
      </c>
      <c r="U175" s="59"/>
      <c r="V175" s="11"/>
      <c r="W175" s="11"/>
      <c r="X175" s="26" t="s">
        <v>499</v>
      </c>
      <c r="Z175" s="26" t="s">
        <v>30</v>
      </c>
    </row>
    <row r="176" spans="2:31" ht="15.75" x14ac:dyDescent="0.25">
      <c r="B176" s="26">
        <v>15</v>
      </c>
      <c r="C176" s="1" t="s">
        <v>502</v>
      </c>
      <c r="D176" s="2" t="s">
        <v>209</v>
      </c>
      <c r="E176" s="2" t="s">
        <v>503</v>
      </c>
      <c r="F176" s="1" t="s">
        <v>211</v>
      </c>
      <c r="G176" s="3"/>
      <c r="H176" s="3" t="s">
        <v>33</v>
      </c>
      <c r="I176" s="5">
        <v>2000</v>
      </c>
      <c r="J176" s="4">
        <v>73.42</v>
      </c>
      <c r="K176" s="27"/>
      <c r="M176" s="54"/>
      <c r="O176" s="34">
        <f t="shared" si="16"/>
        <v>2073.42</v>
      </c>
      <c r="P176" s="4"/>
      <c r="T176" s="27">
        <f t="shared" si="17"/>
        <v>2073.42</v>
      </c>
      <c r="U176" s="59"/>
      <c r="V176" s="11"/>
      <c r="W176" s="11"/>
      <c r="X176" s="26" t="s">
        <v>499</v>
      </c>
      <c r="Z176" s="26" t="s">
        <v>30</v>
      </c>
    </row>
    <row r="177" spans="2:31" ht="15.75" x14ac:dyDescent="0.25">
      <c r="B177" s="26">
        <v>16</v>
      </c>
      <c r="C177" s="1" t="s">
        <v>504</v>
      </c>
      <c r="D177" s="2" t="s">
        <v>209</v>
      </c>
      <c r="E177" s="2" t="s">
        <v>72</v>
      </c>
      <c r="F177" s="1" t="s">
        <v>211</v>
      </c>
      <c r="G177" s="3"/>
      <c r="H177" s="3" t="s">
        <v>33</v>
      </c>
      <c r="I177" s="5">
        <v>2508.5</v>
      </c>
      <c r="J177" s="4">
        <v>11.73</v>
      </c>
      <c r="K177" s="27"/>
      <c r="M177" s="54">
        <v>836.15</v>
      </c>
      <c r="O177" s="34">
        <f t="shared" si="16"/>
        <v>3356.38</v>
      </c>
      <c r="P177" s="4"/>
      <c r="T177" s="27">
        <f t="shared" si="17"/>
        <v>3356.38</v>
      </c>
      <c r="U177" s="59"/>
      <c r="V177" s="11"/>
      <c r="W177" s="11"/>
      <c r="X177" s="26" t="s">
        <v>505</v>
      </c>
      <c r="Z177" s="26" t="s">
        <v>30</v>
      </c>
    </row>
    <row r="178" spans="2:31" ht="15.75" x14ac:dyDescent="0.25">
      <c r="B178" s="26">
        <v>17</v>
      </c>
      <c r="C178" s="1" t="s">
        <v>506</v>
      </c>
      <c r="D178" s="2" t="s">
        <v>209</v>
      </c>
      <c r="E178" s="2" t="s">
        <v>503</v>
      </c>
      <c r="F178" s="1" t="s">
        <v>211</v>
      </c>
      <c r="G178" s="3"/>
      <c r="H178" s="3" t="s">
        <v>33</v>
      </c>
      <c r="I178" s="5">
        <v>2402.5</v>
      </c>
      <c r="J178" s="4">
        <v>19.34</v>
      </c>
      <c r="K178" s="27"/>
      <c r="M178" s="54"/>
      <c r="O178" s="34">
        <f t="shared" si="16"/>
        <v>2421.84</v>
      </c>
      <c r="P178" s="4"/>
      <c r="T178" s="27">
        <f t="shared" si="17"/>
        <v>2421.84</v>
      </c>
      <c r="U178" s="59"/>
      <c r="V178" s="11"/>
      <c r="W178" s="11"/>
      <c r="X178" s="26" t="s">
        <v>507</v>
      </c>
      <c r="Z178" s="26" t="s">
        <v>30</v>
      </c>
    </row>
    <row r="179" spans="2:31" ht="15.75" x14ac:dyDescent="0.25">
      <c r="B179" s="26">
        <v>18</v>
      </c>
      <c r="C179" s="1" t="s">
        <v>508</v>
      </c>
      <c r="D179" s="2" t="s">
        <v>209</v>
      </c>
      <c r="E179" s="2" t="s">
        <v>130</v>
      </c>
      <c r="F179" s="1" t="s">
        <v>211</v>
      </c>
      <c r="G179" s="3"/>
      <c r="H179" s="3" t="s">
        <v>33</v>
      </c>
      <c r="I179" s="5">
        <v>2402.5</v>
      </c>
      <c r="J179" s="4">
        <v>19.34</v>
      </c>
      <c r="K179" s="27"/>
      <c r="M179" s="54"/>
      <c r="O179" s="34">
        <f t="shared" si="16"/>
        <v>2421.84</v>
      </c>
      <c r="P179" s="4"/>
      <c r="T179" s="27">
        <f t="shared" si="17"/>
        <v>2421.84</v>
      </c>
      <c r="U179" s="59"/>
      <c r="V179" s="11"/>
      <c r="W179" s="11"/>
      <c r="X179" s="26" t="s">
        <v>509</v>
      </c>
      <c r="Z179" s="26"/>
    </row>
    <row r="180" spans="2:31" ht="15.75" x14ac:dyDescent="0.25">
      <c r="C180" s="43" t="s">
        <v>224</v>
      </c>
      <c r="G180" s="72"/>
      <c r="I180" s="42">
        <f>SUM(I162:I179)</f>
        <v>40190.06</v>
      </c>
      <c r="J180" s="42">
        <f>SUM(J162:J179)</f>
        <v>1080.5799999999997</v>
      </c>
      <c r="K180" s="42">
        <f>SUM(K162:K179)</f>
        <v>0</v>
      </c>
      <c r="L180" s="42">
        <v>0</v>
      </c>
      <c r="M180" s="42">
        <f>SUM(M162:M179)</f>
        <v>836.15</v>
      </c>
      <c r="N180" s="42">
        <f t="shared" ref="N180:S180" si="18">SUM(N162:N179)</f>
        <v>0</v>
      </c>
      <c r="O180" s="42">
        <f>SUM(O162:O179)</f>
        <v>42106.789999999994</v>
      </c>
      <c r="P180" s="42">
        <f>SUM(P162:P179)</f>
        <v>779.90000000000009</v>
      </c>
      <c r="Q180" s="42">
        <f t="shared" si="18"/>
        <v>0</v>
      </c>
      <c r="R180" s="42">
        <f t="shared" si="18"/>
        <v>0</v>
      </c>
      <c r="S180" s="42">
        <f t="shared" si="18"/>
        <v>0</v>
      </c>
      <c r="T180" s="42">
        <f>SUM(T162:T179)</f>
        <v>41326.89</v>
      </c>
      <c r="U180" s="59"/>
      <c r="AD180" s="1"/>
      <c r="AE180" s="1"/>
    </row>
    <row r="181" spans="2:31" ht="15.75" x14ac:dyDescent="0.25">
      <c r="C181" s="43"/>
      <c r="G181" s="7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AD181" s="1"/>
      <c r="AE181" s="1"/>
    </row>
    <row r="182" spans="2:31" ht="15.75" x14ac:dyDescent="0.25">
      <c r="C182" s="43"/>
      <c r="G182" s="7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AD182" s="1"/>
      <c r="AE182" s="1"/>
    </row>
    <row r="183" spans="2:31" ht="15.75" x14ac:dyDescent="0.25">
      <c r="C183" s="43"/>
      <c r="G183" s="7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AD183" s="1"/>
      <c r="AE183" s="1"/>
    </row>
    <row r="184" spans="2:31" ht="15.75" x14ac:dyDescent="0.25">
      <c r="C184" s="43"/>
      <c r="G184" s="7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AD184" s="1"/>
      <c r="AE184" s="1"/>
    </row>
    <row r="185" spans="2:31" ht="15.75" x14ac:dyDescent="0.25">
      <c r="C185" s="43"/>
      <c r="G185" s="7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AD185" s="1"/>
      <c r="AE185" s="1"/>
    </row>
    <row r="186" spans="2:31" ht="15.75" x14ac:dyDescent="0.25">
      <c r="C186" s="43"/>
      <c r="D186" s="69" t="s">
        <v>183</v>
      </c>
      <c r="E186" s="69"/>
      <c r="H186" s="69" t="s">
        <v>184</v>
      </c>
      <c r="I186" s="69"/>
      <c r="J186" s="69"/>
      <c r="K186" s="69"/>
      <c r="O186" s="69" t="s">
        <v>185</v>
      </c>
      <c r="P186" s="69"/>
      <c r="Q186" s="69"/>
      <c r="R186" s="69"/>
      <c r="S186" s="35"/>
      <c r="T186" s="42"/>
      <c r="AD186" s="1"/>
      <c r="AE186" s="1"/>
    </row>
    <row r="187" spans="2:31" ht="15.75" x14ac:dyDescent="0.25">
      <c r="D187" s="69" t="s">
        <v>25</v>
      </c>
      <c r="E187" s="69"/>
      <c r="H187" s="69" t="s">
        <v>88</v>
      </c>
      <c r="I187" s="69"/>
      <c r="J187" s="69"/>
      <c r="K187" s="69"/>
      <c r="O187" s="69" t="s">
        <v>42</v>
      </c>
      <c r="P187" s="69"/>
      <c r="Q187" s="69"/>
      <c r="R187" s="69"/>
      <c r="S187" s="35"/>
      <c r="T187" s="27"/>
    </row>
  </sheetData>
  <mergeCells count="26">
    <mergeCell ref="B126:U126"/>
    <mergeCell ref="B1:U1"/>
    <mergeCell ref="B2:U2"/>
    <mergeCell ref="D120:E120"/>
    <mergeCell ref="H120:K120"/>
    <mergeCell ref="O120:R120"/>
    <mergeCell ref="D121:E121"/>
    <mergeCell ref="H121:K121"/>
    <mergeCell ref="O121:R121"/>
    <mergeCell ref="B124:U124"/>
    <mergeCell ref="B125:U125"/>
    <mergeCell ref="O186:R186"/>
    <mergeCell ref="D187:E187"/>
    <mergeCell ref="H187:K187"/>
    <mergeCell ref="O187:R187"/>
    <mergeCell ref="B158:U158"/>
    <mergeCell ref="D186:E186"/>
    <mergeCell ref="H186:K186"/>
    <mergeCell ref="B156:U156"/>
    <mergeCell ref="B157:U157"/>
    <mergeCell ref="D150:E150"/>
    <mergeCell ref="H150:K150"/>
    <mergeCell ref="O150:R150"/>
    <mergeCell ref="D151:E151"/>
    <mergeCell ref="H151:K151"/>
    <mergeCell ref="O151:R151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K87"/>
  <sheetViews>
    <sheetView topLeftCell="A43" zoomScale="55" zoomScaleNormal="55" workbookViewId="0">
      <selection activeCell="R16" sqref="R16"/>
    </sheetView>
  </sheetViews>
  <sheetFormatPr defaultColWidth="11.42578125" defaultRowHeight="15" x14ac:dyDescent="0.25"/>
  <cols>
    <col min="1" max="1" width="11.28515625" style="46" customWidth="1"/>
    <col min="2" max="2" width="5" style="46" customWidth="1"/>
    <col min="3" max="3" width="39.85546875" style="46" bestFit="1" customWidth="1"/>
    <col min="4" max="4" width="32.5703125" style="46" customWidth="1"/>
    <col min="5" max="5" width="35.85546875" style="46" customWidth="1"/>
    <col min="6" max="6" width="16" style="46" customWidth="1"/>
    <col min="7" max="7" width="26.28515625" style="46" customWidth="1"/>
    <col min="8" max="8" width="7.28515625" style="46" customWidth="1"/>
    <col min="9" max="9" width="12.7109375" style="46" customWidth="1"/>
    <col min="10" max="14" width="11.42578125" style="46"/>
    <col min="15" max="15" width="13.5703125" style="46" customWidth="1"/>
    <col min="16" max="19" width="11.42578125" style="46"/>
    <col min="20" max="20" width="14.140625" style="46" customWidth="1"/>
    <col min="21" max="21" width="16.42578125" style="46" customWidth="1"/>
    <col min="22" max="22" width="19.85546875" style="46" bestFit="1" customWidth="1"/>
    <col min="23" max="23" width="23.85546875" style="46" bestFit="1" customWidth="1"/>
    <col min="24" max="16384" width="11.42578125" style="46"/>
  </cols>
  <sheetData>
    <row r="1" spans="1:34" ht="15.75" x14ac:dyDescent="0.25">
      <c r="A1" s="26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26"/>
      <c r="W1" s="26"/>
      <c r="X1" s="26"/>
      <c r="Y1" s="26"/>
      <c r="Z1" s="26"/>
      <c r="AA1" s="26"/>
      <c r="AB1" s="26"/>
    </row>
    <row r="2" spans="1:34" ht="15.75" x14ac:dyDescent="0.25">
      <c r="A2" s="26"/>
      <c r="B2" s="61" t="s">
        <v>515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26"/>
      <c r="W2" s="26"/>
      <c r="X2" s="26"/>
      <c r="Y2" s="26"/>
      <c r="Z2" s="26"/>
      <c r="AA2" s="26"/>
      <c r="AB2" s="26"/>
    </row>
    <row r="3" spans="1:34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4" ht="15.75" x14ac:dyDescent="0.25">
      <c r="A4" s="26"/>
      <c r="B4" s="21" t="s">
        <v>1</v>
      </c>
      <c r="C4" s="21" t="s">
        <v>2</v>
      </c>
      <c r="D4" s="22" t="s">
        <v>3</v>
      </c>
      <c r="E4" s="22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3" t="s">
        <v>9</v>
      </c>
      <c r="K4" s="23" t="s">
        <v>10</v>
      </c>
      <c r="L4" s="22" t="s">
        <v>11</v>
      </c>
      <c r="M4" s="22" t="s">
        <v>12</v>
      </c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4" t="s">
        <v>19</v>
      </c>
      <c r="U4" s="25"/>
      <c r="V4" s="26"/>
      <c r="W4" s="26"/>
      <c r="X4" s="26" t="s">
        <v>226</v>
      </c>
      <c r="Y4" s="26"/>
      <c r="Z4" s="26" t="s">
        <v>21</v>
      </c>
      <c r="AA4" s="26" t="s">
        <v>22</v>
      </c>
      <c r="AB4" s="26"/>
    </row>
    <row r="5" spans="1:34" ht="15.75" x14ac:dyDescent="0.25">
      <c r="A5" s="26"/>
      <c r="B5" s="21"/>
      <c r="C5" s="6" t="s">
        <v>227</v>
      </c>
      <c r="D5" s="22"/>
      <c r="E5" s="22"/>
      <c r="F5" s="21"/>
      <c r="G5" s="21"/>
      <c r="H5" s="21"/>
      <c r="I5" s="23"/>
      <c r="J5" s="23"/>
      <c r="K5" s="23"/>
      <c r="L5" s="22"/>
      <c r="M5" s="22"/>
      <c r="N5" s="21"/>
      <c r="O5" s="21"/>
      <c r="P5" s="21"/>
      <c r="Q5" s="21"/>
      <c r="R5" s="21"/>
      <c r="S5" s="21"/>
      <c r="T5" s="24"/>
      <c r="U5" s="25"/>
      <c r="V5" s="26"/>
      <c r="W5" s="26"/>
      <c r="X5" s="26"/>
      <c r="Y5" s="26"/>
      <c r="Z5" s="26"/>
      <c r="AA5" s="26"/>
      <c r="AB5" s="26"/>
    </row>
    <row r="6" spans="1:34" ht="15.75" x14ac:dyDescent="0.25">
      <c r="A6" s="26"/>
      <c r="B6" s="57">
        <v>1</v>
      </c>
      <c r="C6" s="26" t="s">
        <v>337</v>
      </c>
      <c r="D6" s="22" t="s">
        <v>386</v>
      </c>
      <c r="E6" s="2" t="s">
        <v>227</v>
      </c>
      <c r="F6" s="3" t="s">
        <v>80</v>
      </c>
      <c r="G6" s="21" t="s">
        <v>384</v>
      </c>
      <c r="H6" s="21" t="s">
        <v>28</v>
      </c>
      <c r="I6" s="49">
        <v>9477.1299999999992</v>
      </c>
      <c r="J6" s="23"/>
      <c r="K6" s="23"/>
      <c r="L6" s="47"/>
      <c r="M6" s="22"/>
      <c r="N6" s="21"/>
      <c r="O6" s="27">
        <f t="shared" ref="O6:O18" si="0">I6+J6+K6+L6+M6+N6</f>
        <v>9477.1299999999992</v>
      </c>
      <c r="P6" s="47">
        <v>1386.14</v>
      </c>
      <c r="Q6" s="21"/>
      <c r="R6" s="21"/>
      <c r="S6" s="21"/>
      <c r="T6" s="27">
        <f>+O6-P6-Q6-R6-S6</f>
        <v>8090.9899999999989</v>
      </c>
      <c r="U6" s="25"/>
      <c r="V6" s="52"/>
      <c r="W6" s="73"/>
      <c r="X6" s="26" t="s">
        <v>440</v>
      </c>
      <c r="Y6" s="26"/>
      <c r="Z6" s="26" t="s">
        <v>111</v>
      </c>
      <c r="AA6" s="26"/>
      <c r="AB6" s="26"/>
    </row>
    <row r="7" spans="1:34" ht="15.75" x14ac:dyDescent="0.25">
      <c r="A7" s="26"/>
      <c r="B7" s="57">
        <v>2</v>
      </c>
      <c r="C7" s="1" t="s">
        <v>328</v>
      </c>
      <c r="D7" s="2" t="s">
        <v>472</v>
      </c>
      <c r="E7" s="2" t="s">
        <v>227</v>
      </c>
      <c r="F7" s="3" t="s">
        <v>80</v>
      </c>
      <c r="G7" s="3" t="s">
        <v>329</v>
      </c>
      <c r="H7" s="74" t="s">
        <v>33</v>
      </c>
      <c r="I7" s="4">
        <v>3110</v>
      </c>
      <c r="J7" s="26"/>
      <c r="K7" s="27"/>
      <c r="L7" s="47"/>
      <c r="M7" s="27"/>
      <c r="N7" s="27"/>
      <c r="O7" s="27">
        <f t="shared" si="0"/>
        <v>3110</v>
      </c>
      <c r="P7" s="4">
        <v>91.87</v>
      </c>
      <c r="Q7" s="26"/>
      <c r="R7" s="27"/>
      <c r="S7" s="26"/>
      <c r="T7" s="27">
        <f>+O7-P7-Q7-R7-S7</f>
        <v>3018.13</v>
      </c>
      <c r="U7" s="26"/>
      <c r="V7" s="11"/>
      <c r="W7" s="11"/>
      <c r="X7" s="26" t="s">
        <v>336</v>
      </c>
      <c r="Y7" s="26"/>
      <c r="Z7" s="26" t="s">
        <v>111</v>
      </c>
      <c r="AA7" s="26"/>
      <c r="AB7" s="26"/>
      <c r="AE7" s="56"/>
      <c r="AF7" s="56"/>
      <c r="AG7" s="56"/>
      <c r="AH7" s="56"/>
    </row>
    <row r="8" spans="1:34" ht="15.75" x14ac:dyDescent="0.25">
      <c r="A8" s="26"/>
      <c r="B8" s="57">
        <v>3</v>
      </c>
      <c r="C8" s="1" t="s">
        <v>229</v>
      </c>
      <c r="D8" s="2" t="s">
        <v>228</v>
      </c>
      <c r="E8" s="2" t="s">
        <v>227</v>
      </c>
      <c r="F8" s="3" t="s">
        <v>80</v>
      </c>
      <c r="G8" s="3" t="s">
        <v>380</v>
      </c>
      <c r="H8" s="74" t="s">
        <v>33</v>
      </c>
      <c r="I8" s="4">
        <v>3325</v>
      </c>
      <c r="J8" s="26"/>
      <c r="K8" s="27"/>
      <c r="L8" s="47"/>
      <c r="M8" s="27"/>
      <c r="N8" s="27"/>
      <c r="O8" s="27">
        <f t="shared" si="0"/>
        <v>3325</v>
      </c>
      <c r="P8" s="4">
        <v>115.26</v>
      </c>
      <c r="Q8" s="26"/>
      <c r="R8" s="27"/>
      <c r="S8" s="26"/>
      <c r="T8" s="27">
        <f t="shared" ref="T8:T18" si="1">+O8-P8-Q8-R8-S8</f>
        <v>3209.74</v>
      </c>
      <c r="U8" s="26"/>
      <c r="V8" s="75"/>
      <c r="W8" s="11"/>
      <c r="X8" s="26" t="s">
        <v>342</v>
      </c>
      <c r="Y8" s="26"/>
      <c r="Z8" s="26" t="s">
        <v>111</v>
      </c>
      <c r="AA8" s="26"/>
      <c r="AB8" s="26"/>
      <c r="AE8" s="56"/>
      <c r="AF8" s="56"/>
      <c r="AG8" s="56"/>
      <c r="AH8" s="56"/>
    </row>
    <row r="9" spans="1:34" ht="15.75" x14ac:dyDescent="0.25">
      <c r="A9" s="26"/>
      <c r="B9" s="57">
        <v>4</v>
      </c>
      <c r="C9" s="1" t="s">
        <v>230</v>
      </c>
      <c r="D9" s="2" t="s">
        <v>228</v>
      </c>
      <c r="E9" s="2" t="s">
        <v>227</v>
      </c>
      <c r="F9" s="3" t="s">
        <v>80</v>
      </c>
      <c r="G9" s="3" t="s">
        <v>260</v>
      </c>
      <c r="H9" s="74" t="s">
        <v>33</v>
      </c>
      <c r="I9" s="4">
        <v>3110</v>
      </c>
      <c r="J9" s="26"/>
      <c r="K9" s="27"/>
      <c r="L9" s="47"/>
      <c r="M9" s="27"/>
      <c r="N9" s="27"/>
      <c r="O9" s="27">
        <f t="shared" si="0"/>
        <v>3110</v>
      </c>
      <c r="P9" s="4">
        <v>91.87</v>
      </c>
      <c r="Q9" s="26"/>
      <c r="R9" s="27"/>
      <c r="S9" s="26"/>
      <c r="T9" s="27">
        <f t="shared" si="1"/>
        <v>3018.13</v>
      </c>
      <c r="U9" s="26"/>
      <c r="V9" s="2"/>
      <c r="W9" s="2"/>
      <c r="X9" s="26" t="s">
        <v>159</v>
      </c>
      <c r="Y9" s="26"/>
      <c r="Z9" s="26" t="s">
        <v>111</v>
      </c>
      <c r="AA9" s="26"/>
      <c r="AB9" s="26"/>
      <c r="AE9" s="56"/>
      <c r="AF9" s="56"/>
      <c r="AG9" s="56"/>
      <c r="AH9" s="56"/>
    </row>
    <row r="10" spans="1:34" ht="15.75" x14ac:dyDescent="0.25">
      <c r="B10" s="57">
        <v>5</v>
      </c>
      <c r="C10" s="1" t="s">
        <v>35</v>
      </c>
      <c r="D10" s="2" t="s">
        <v>472</v>
      </c>
      <c r="E10" s="2" t="s">
        <v>243</v>
      </c>
      <c r="F10" s="3" t="s">
        <v>80</v>
      </c>
      <c r="G10" s="3" t="s">
        <v>261</v>
      </c>
      <c r="H10" s="74" t="s">
        <v>33</v>
      </c>
      <c r="I10" s="8">
        <v>3096</v>
      </c>
      <c r="J10" s="16"/>
      <c r="K10" s="27"/>
      <c r="L10" s="47"/>
      <c r="M10" s="54">
        <v>1032</v>
      </c>
      <c r="N10" s="54"/>
      <c r="O10" s="76">
        <f t="shared" si="0"/>
        <v>4128</v>
      </c>
      <c r="P10" s="16">
        <v>120.44</v>
      </c>
      <c r="R10" s="54"/>
      <c r="T10" s="27">
        <f t="shared" si="1"/>
        <v>4007.56</v>
      </c>
      <c r="U10" s="31"/>
      <c r="V10" s="21"/>
      <c r="W10" s="45"/>
      <c r="X10" s="26" t="s">
        <v>29</v>
      </c>
      <c r="Z10" s="26" t="s">
        <v>30</v>
      </c>
      <c r="AC10" s="54"/>
    </row>
    <row r="11" spans="1:34" ht="15.75" x14ac:dyDescent="0.25">
      <c r="B11" s="57">
        <v>6</v>
      </c>
      <c r="C11" s="1" t="s">
        <v>460</v>
      </c>
      <c r="D11" s="2" t="s">
        <v>32</v>
      </c>
      <c r="E11" s="2" t="s">
        <v>243</v>
      </c>
      <c r="F11" s="3" t="s">
        <v>80</v>
      </c>
      <c r="G11" s="3" t="s">
        <v>461</v>
      </c>
      <c r="H11" s="74" t="s">
        <v>33</v>
      </c>
      <c r="I11" s="8">
        <v>2866.5</v>
      </c>
      <c r="J11" s="16"/>
      <c r="K11" s="27"/>
      <c r="L11" s="47"/>
      <c r="O11" s="76">
        <f t="shared" si="0"/>
        <v>2866.5</v>
      </c>
      <c r="P11" s="16">
        <v>45.12</v>
      </c>
      <c r="R11" s="54"/>
      <c r="T11" s="27">
        <f t="shared" si="1"/>
        <v>2821.38</v>
      </c>
      <c r="U11" s="31"/>
      <c r="V11" s="21"/>
      <c r="W11" s="45"/>
      <c r="X11" s="26" t="s">
        <v>462</v>
      </c>
      <c r="Z11" s="26" t="s">
        <v>111</v>
      </c>
      <c r="AC11" s="54"/>
    </row>
    <row r="12" spans="1:34" ht="15.75" x14ac:dyDescent="0.25">
      <c r="A12" s="26"/>
      <c r="B12" s="57">
        <v>7</v>
      </c>
      <c r="C12" s="1" t="s">
        <v>434</v>
      </c>
      <c r="D12" s="2" t="s">
        <v>66</v>
      </c>
      <c r="E12" s="2" t="s">
        <v>231</v>
      </c>
      <c r="F12" s="3" t="s">
        <v>80</v>
      </c>
      <c r="G12" s="3" t="s">
        <v>435</v>
      </c>
      <c r="H12" s="74" t="s">
        <v>28</v>
      </c>
      <c r="I12" s="5">
        <v>5159.5</v>
      </c>
      <c r="J12" s="26"/>
      <c r="K12" s="27"/>
      <c r="L12" s="47"/>
      <c r="M12" s="27"/>
      <c r="N12" s="27"/>
      <c r="O12" s="27">
        <f t="shared" si="0"/>
        <v>5159.5</v>
      </c>
      <c r="P12" s="4">
        <v>490.17</v>
      </c>
      <c r="Q12" s="27"/>
      <c r="R12" s="27"/>
      <c r="S12" s="27"/>
      <c r="T12" s="27">
        <f t="shared" si="1"/>
        <v>4669.33</v>
      </c>
      <c r="U12" s="26"/>
      <c r="V12" s="1"/>
      <c r="W12" s="1"/>
      <c r="X12" s="26" t="s">
        <v>29</v>
      </c>
      <c r="Y12" s="26"/>
      <c r="Z12" s="26" t="s">
        <v>111</v>
      </c>
      <c r="AA12" s="26" t="s">
        <v>436</v>
      </c>
      <c r="AB12" s="26"/>
    </row>
    <row r="13" spans="1:34" ht="15.75" x14ac:dyDescent="0.25">
      <c r="A13" s="26"/>
      <c r="B13" s="57">
        <v>8</v>
      </c>
      <c r="C13" s="1" t="s">
        <v>232</v>
      </c>
      <c r="D13" s="2" t="s">
        <v>233</v>
      </c>
      <c r="E13" s="2" t="s">
        <v>231</v>
      </c>
      <c r="F13" s="3" t="s">
        <v>80</v>
      </c>
      <c r="G13" s="3" t="s">
        <v>381</v>
      </c>
      <c r="H13" s="74" t="s">
        <v>77</v>
      </c>
      <c r="I13" s="5">
        <v>3325</v>
      </c>
      <c r="J13" s="26"/>
      <c r="K13" s="27"/>
      <c r="L13" s="47"/>
      <c r="M13" s="27"/>
      <c r="N13" s="27"/>
      <c r="O13" s="27">
        <f t="shared" si="0"/>
        <v>3325</v>
      </c>
      <c r="P13" s="4">
        <v>115.26</v>
      </c>
      <c r="Q13" s="27"/>
      <c r="R13" s="27"/>
      <c r="S13" s="27"/>
      <c r="T13" s="27">
        <f t="shared" si="1"/>
        <v>3209.74</v>
      </c>
      <c r="U13" s="57"/>
      <c r="V13" s="26"/>
      <c r="W13" s="26"/>
      <c r="X13" s="26" t="s">
        <v>343</v>
      </c>
      <c r="Y13" s="26"/>
      <c r="Z13" s="26" t="s">
        <v>111</v>
      </c>
      <c r="AA13" s="26"/>
      <c r="AB13" s="26"/>
      <c r="AE13" s="56"/>
      <c r="AF13" s="56"/>
      <c r="AG13" s="56"/>
      <c r="AH13" s="56"/>
    </row>
    <row r="14" spans="1:34" ht="15.75" x14ac:dyDescent="0.25">
      <c r="A14" s="26"/>
      <c r="B14" s="57">
        <v>9</v>
      </c>
      <c r="C14" s="1" t="s">
        <v>234</v>
      </c>
      <c r="D14" s="2" t="s">
        <v>235</v>
      </c>
      <c r="E14" s="2" t="s">
        <v>231</v>
      </c>
      <c r="F14" s="3" t="s">
        <v>80</v>
      </c>
      <c r="G14" s="3" t="s">
        <v>382</v>
      </c>
      <c r="H14" s="74" t="s">
        <v>33</v>
      </c>
      <c r="I14" s="5">
        <v>2752</v>
      </c>
      <c r="J14" s="26"/>
      <c r="K14" s="27"/>
      <c r="L14" s="47"/>
      <c r="M14" s="27"/>
      <c r="N14" s="27"/>
      <c r="O14" s="27">
        <f t="shared" si="0"/>
        <v>2752</v>
      </c>
      <c r="P14" s="4">
        <v>32.67</v>
      </c>
      <c r="Q14" s="27">
        <v>1087.73</v>
      </c>
      <c r="R14" s="27"/>
      <c r="S14" s="27"/>
      <c r="T14" s="27">
        <f t="shared" si="1"/>
        <v>1631.6</v>
      </c>
      <c r="U14" s="26"/>
      <c r="V14" s="3"/>
      <c r="W14" s="3"/>
      <c r="X14" s="26" t="s">
        <v>344</v>
      </c>
      <c r="Y14" s="26"/>
      <c r="Z14" s="26" t="s">
        <v>111</v>
      </c>
      <c r="AA14" s="26"/>
      <c r="AB14" s="26"/>
      <c r="AE14" s="56"/>
      <c r="AF14" s="56"/>
      <c r="AG14" s="56"/>
      <c r="AH14" s="56"/>
    </row>
    <row r="15" spans="1:34" ht="15.75" x14ac:dyDescent="0.25">
      <c r="A15" s="26"/>
      <c r="B15" s="57">
        <v>10</v>
      </c>
      <c r="C15" s="1" t="s">
        <v>236</v>
      </c>
      <c r="D15" s="2" t="s">
        <v>235</v>
      </c>
      <c r="E15" s="2" t="s">
        <v>231</v>
      </c>
      <c r="F15" s="3" t="s">
        <v>80</v>
      </c>
      <c r="G15" s="3" t="s">
        <v>262</v>
      </c>
      <c r="H15" s="74" t="s">
        <v>33</v>
      </c>
      <c r="I15" s="5">
        <v>2752</v>
      </c>
      <c r="J15" s="26"/>
      <c r="K15" s="27"/>
      <c r="L15" s="47"/>
      <c r="M15" s="27"/>
      <c r="N15" s="27"/>
      <c r="O15" s="27">
        <f t="shared" si="0"/>
        <v>2752</v>
      </c>
      <c r="P15" s="4">
        <v>32.67</v>
      </c>
      <c r="Q15" s="27"/>
      <c r="R15" s="27"/>
      <c r="S15" s="27"/>
      <c r="T15" s="27">
        <f t="shared" si="1"/>
        <v>2719.33</v>
      </c>
      <c r="U15" s="26"/>
      <c r="V15" s="3"/>
      <c r="W15" s="3"/>
      <c r="X15" s="26" t="s">
        <v>94</v>
      </c>
      <c r="Y15" s="26"/>
      <c r="Z15" s="26" t="s">
        <v>111</v>
      </c>
      <c r="AA15" s="26"/>
      <c r="AB15" s="26"/>
      <c r="AE15" s="56"/>
      <c r="AF15" s="56"/>
      <c r="AG15" s="56"/>
      <c r="AH15" s="56"/>
    </row>
    <row r="16" spans="1:34" ht="15.75" x14ac:dyDescent="0.25">
      <c r="A16" s="26"/>
      <c r="B16" s="57">
        <v>11</v>
      </c>
      <c r="C16" s="1" t="s">
        <v>237</v>
      </c>
      <c r="D16" s="2" t="s">
        <v>235</v>
      </c>
      <c r="E16" s="2" t="s">
        <v>231</v>
      </c>
      <c r="F16" s="3" t="s">
        <v>80</v>
      </c>
      <c r="G16" s="3" t="s">
        <v>263</v>
      </c>
      <c r="H16" s="74" t="s">
        <v>33</v>
      </c>
      <c r="I16" s="5">
        <v>2752</v>
      </c>
      <c r="J16" s="26"/>
      <c r="K16" s="27"/>
      <c r="L16" s="47"/>
      <c r="M16" s="27"/>
      <c r="N16" s="27"/>
      <c r="O16" s="27">
        <f t="shared" si="0"/>
        <v>2752</v>
      </c>
      <c r="P16" s="4">
        <v>32.67</v>
      </c>
      <c r="Q16" s="27"/>
      <c r="R16" s="27"/>
      <c r="S16" s="27"/>
      <c r="T16" s="27">
        <f>+O16-P16-Q16-R16-S16</f>
        <v>2719.33</v>
      </c>
      <c r="U16" s="26"/>
      <c r="V16" s="3"/>
      <c r="W16" s="3"/>
      <c r="X16" s="26" t="s">
        <v>345</v>
      </c>
      <c r="Y16" s="26"/>
      <c r="Z16" s="26" t="s">
        <v>111</v>
      </c>
      <c r="AA16" s="26"/>
      <c r="AB16" s="26"/>
      <c r="AE16" s="56"/>
      <c r="AF16" s="56"/>
      <c r="AG16" s="56"/>
      <c r="AH16" s="56"/>
    </row>
    <row r="17" spans="1:37" ht="15.75" x14ac:dyDescent="0.25">
      <c r="A17" s="26"/>
      <c r="B17" s="57">
        <v>12</v>
      </c>
      <c r="C17" s="2" t="s">
        <v>238</v>
      </c>
      <c r="D17" s="2" t="s">
        <v>235</v>
      </c>
      <c r="E17" s="2" t="s">
        <v>231</v>
      </c>
      <c r="F17" s="3" t="s">
        <v>80</v>
      </c>
      <c r="G17" s="3" t="s">
        <v>383</v>
      </c>
      <c r="H17" s="74" t="s">
        <v>33</v>
      </c>
      <c r="I17" s="5">
        <v>2752</v>
      </c>
      <c r="J17" s="26"/>
      <c r="K17" s="27"/>
      <c r="L17" s="47"/>
      <c r="M17" s="27">
        <v>1651.2</v>
      </c>
      <c r="N17" s="27"/>
      <c r="O17" s="27">
        <f t="shared" si="0"/>
        <v>4403.2</v>
      </c>
      <c r="P17" s="4">
        <v>52.27</v>
      </c>
      <c r="Q17" s="27"/>
      <c r="R17" s="27"/>
      <c r="S17" s="27"/>
      <c r="T17" s="27">
        <f t="shared" si="1"/>
        <v>4350.9299999999994</v>
      </c>
      <c r="U17" s="26"/>
      <c r="V17" s="3"/>
      <c r="W17" s="3"/>
      <c r="X17" s="26" t="s">
        <v>343</v>
      </c>
      <c r="Y17" s="26"/>
      <c r="Z17" s="26" t="s">
        <v>111</v>
      </c>
      <c r="AA17" s="26"/>
      <c r="AB17" s="26"/>
      <c r="AE17" s="56"/>
      <c r="AF17" s="56"/>
      <c r="AG17" s="56"/>
      <c r="AH17" s="56"/>
    </row>
    <row r="18" spans="1:37" ht="15.75" x14ac:dyDescent="0.25">
      <c r="A18" s="26"/>
      <c r="B18" s="57">
        <v>13</v>
      </c>
      <c r="C18" s="26" t="s">
        <v>214</v>
      </c>
      <c r="D18" s="2" t="s">
        <v>235</v>
      </c>
      <c r="E18" s="2" t="s">
        <v>231</v>
      </c>
      <c r="F18" s="3" t="s">
        <v>80</v>
      </c>
      <c r="G18" s="3" t="s">
        <v>391</v>
      </c>
      <c r="H18" s="74" t="s">
        <v>33</v>
      </c>
      <c r="I18" s="5">
        <v>2752</v>
      </c>
      <c r="J18" s="26"/>
      <c r="K18" s="27"/>
      <c r="L18" s="47"/>
      <c r="M18" s="27">
        <v>275.2</v>
      </c>
      <c r="N18" s="27"/>
      <c r="O18" s="27">
        <f t="shared" si="0"/>
        <v>3027.2</v>
      </c>
      <c r="P18" s="4">
        <v>35.94</v>
      </c>
      <c r="Q18" s="27"/>
      <c r="R18" s="27"/>
      <c r="S18" s="27"/>
      <c r="T18" s="27">
        <f t="shared" si="1"/>
        <v>2991.2599999999998</v>
      </c>
      <c r="V18" s="50"/>
      <c r="W18" s="26"/>
      <c r="X18" s="26" t="s">
        <v>385</v>
      </c>
      <c r="Y18" s="26"/>
      <c r="Z18" s="26" t="s">
        <v>111</v>
      </c>
      <c r="AA18" s="26"/>
      <c r="AB18" s="26"/>
      <c r="AE18" s="56"/>
      <c r="AF18" s="56"/>
      <c r="AG18" s="56"/>
      <c r="AH18" s="56"/>
    </row>
    <row r="19" spans="1:37" ht="15.75" x14ac:dyDescent="0.25">
      <c r="A19" s="26"/>
      <c r="B19" s="26"/>
      <c r="C19" s="43" t="s">
        <v>239</v>
      </c>
      <c r="D19" s="26"/>
      <c r="E19" s="26"/>
      <c r="F19" s="26"/>
      <c r="G19" s="26"/>
      <c r="H19" s="26"/>
      <c r="I19" s="42">
        <f>SUM(I6:I18)</f>
        <v>47229.13</v>
      </c>
      <c r="J19" s="42">
        <f t="shared" ref="J19:N19" si="2">SUM(J6:J18)</f>
        <v>0</v>
      </c>
      <c r="K19" s="42">
        <f t="shared" si="2"/>
        <v>0</v>
      </c>
      <c r="L19" s="42">
        <f t="shared" si="2"/>
        <v>0</v>
      </c>
      <c r="M19" s="42">
        <f>SUM(M6:M18)</f>
        <v>2958.3999999999996</v>
      </c>
      <c r="N19" s="42">
        <f t="shared" si="2"/>
        <v>0</v>
      </c>
      <c r="O19" s="42">
        <f>SUM(O6:O18)</f>
        <v>50187.529999999992</v>
      </c>
      <c r="P19" s="42">
        <f>SUM(P6:P18)</f>
        <v>2642.3500000000008</v>
      </c>
      <c r="Q19" s="42">
        <f>SUM(Q6:Q18)</f>
        <v>1087.73</v>
      </c>
      <c r="R19" s="42">
        <f>SUM(R7:R17)</f>
        <v>0</v>
      </c>
      <c r="S19" s="42">
        <f>SUM(S7:S17)</f>
        <v>0</v>
      </c>
      <c r="T19" s="42">
        <f>SUM(T6:T18)</f>
        <v>46457.450000000004</v>
      </c>
      <c r="U19" s="26"/>
      <c r="V19" s="26"/>
      <c r="W19" s="26"/>
      <c r="X19" s="26"/>
      <c r="Y19" s="26"/>
      <c r="Z19" s="26"/>
      <c r="AA19" s="26"/>
      <c r="AB19" s="26"/>
    </row>
    <row r="20" spans="1:37" ht="15.75" x14ac:dyDescent="0.25">
      <c r="A20" s="26"/>
      <c r="B20" s="26"/>
      <c r="C20" s="43"/>
      <c r="D20" s="26"/>
      <c r="E20" s="26"/>
      <c r="F20" s="26"/>
      <c r="G20" s="26"/>
      <c r="H20" s="26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26"/>
      <c r="V20" s="26"/>
      <c r="W20" s="26"/>
      <c r="X20" s="26"/>
      <c r="Y20" s="26"/>
      <c r="Z20" s="26"/>
      <c r="AA20" s="26"/>
      <c r="AB20" s="26"/>
    </row>
    <row r="21" spans="1:37" ht="15.75" x14ac:dyDescent="0.25">
      <c r="A21" s="26"/>
      <c r="B21" s="26"/>
      <c r="C21" s="43"/>
      <c r="D21" s="26"/>
      <c r="E21" s="26"/>
      <c r="F21" s="26"/>
      <c r="G21" s="26"/>
      <c r="H21" s="26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26"/>
      <c r="V21" s="26"/>
      <c r="W21" s="26"/>
      <c r="X21" s="26"/>
      <c r="Y21" s="26"/>
      <c r="Z21" s="26"/>
      <c r="AA21" s="26"/>
      <c r="AB21" s="26"/>
    </row>
    <row r="22" spans="1:37" ht="15.75" x14ac:dyDescent="0.25">
      <c r="A22" s="26"/>
      <c r="B22" s="26"/>
      <c r="C22" s="43"/>
      <c r="D22" s="26"/>
      <c r="E22" s="26"/>
      <c r="F22" s="26"/>
      <c r="G22" s="26"/>
      <c r="H22" s="2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26"/>
      <c r="V22" s="26"/>
      <c r="W22" s="26"/>
      <c r="X22" s="26"/>
      <c r="Y22" s="26"/>
      <c r="Z22" s="26"/>
      <c r="AA22" s="26"/>
      <c r="AB22" s="26"/>
    </row>
    <row r="23" spans="1:37" ht="15.75" x14ac:dyDescent="0.25">
      <c r="A23" s="26"/>
      <c r="B23" s="26"/>
      <c r="C23" s="43"/>
      <c r="D23" s="26"/>
      <c r="E23" s="26"/>
      <c r="F23" s="26"/>
      <c r="G23" s="26"/>
      <c r="H23" s="26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26"/>
      <c r="V23" s="26"/>
      <c r="W23" s="26"/>
      <c r="X23" s="26"/>
      <c r="Y23" s="26"/>
      <c r="Z23" s="26"/>
      <c r="AA23" s="26"/>
      <c r="AB23" s="26"/>
    </row>
    <row r="24" spans="1:37" ht="15.7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37" ht="15.7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37" ht="15.75" x14ac:dyDescent="0.25">
      <c r="A26" s="26"/>
      <c r="B26" s="26"/>
      <c r="C26" s="26"/>
      <c r="D26" s="69" t="s">
        <v>183</v>
      </c>
      <c r="E26" s="69"/>
      <c r="F26" s="26"/>
      <c r="G26" s="26"/>
      <c r="H26" s="69" t="s">
        <v>184</v>
      </c>
      <c r="I26" s="69"/>
      <c r="J26" s="69"/>
      <c r="K26" s="69"/>
      <c r="L26" s="26"/>
      <c r="M26" s="26"/>
      <c r="N26" s="26"/>
      <c r="O26" s="69" t="s">
        <v>185</v>
      </c>
      <c r="P26" s="69"/>
      <c r="Q26" s="69"/>
      <c r="R26" s="69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37" ht="15.75" x14ac:dyDescent="0.25">
      <c r="A27" s="26"/>
      <c r="B27" s="26"/>
      <c r="C27" s="26"/>
      <c r="D27" s="69" t="s">
        <v>25</v>
      </c>
      <c r="E27" s="69"/>
      <c r="F27" s="26"/>
      <c r="G27" s="26"/>
      <c r="H27" s="69" t="s">
        <v>88</v>
      </c>
      <c r="I27" s="69"/>
      <c r="J27" s="69"/>
      <c r="K27" s="69"/>
      <c r="L27" s="26"/>
      <c r="M27" s="26"/>
      <c r="N27" s="26"/>
      <c r="O27" s="69" t="s">
        <v>42</v>
      </c>
      <c r="P27" s="69"/>
      <c r="Q27" s="69"/>
      <c r="R27" s="6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K27" s="54"/>
    </row>
    <row r="28" spans="1:37" ht="15.75" x14ac:dyDescent="0.25">
      <c r="A28" s="26"/>
      <c r="B28" s="26"/>
      <c r="C28" s="26"/>
      <c r="D28" s="45"/>
      <c r="E28" s="45"/>
      <c r="F28" s="26"/>
      <c r="G28" s="26"/>
      <c r="H28" s="45"/>
      <c r="I28" s="45"/>
      <c r="J28" s="45"/>
      <c r="K28" s="45"/>
      <c r="L28" s="26"/>
      <c r="M28" s="26"/>
      <c r="N28" s="26"/>
      <c r="O28" s="45"/>
      <c r="P28" s="45"/>
      <c r="Q28" s="45"/>
      <c r="R28" s="45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37" ht="15.75" x14ac:dyDescent="0.25">
      <c r="A29" s="26"/>
      <c r="B29" s="26"/>
      <c r="C29" s="26"/>
      <c r="D29" s="45"/>
      <c r="E29" s="45"/>
      <c r="F29" s="26"/>
      <c r="G29" s="26"/>
      <c r="H29" s="45"/>
      <c r="I29" s="45"/>
      <c r="J29" s="45"/>
      <c r="K29" s="45"/>
      <c r="L29" s="26"/>
      <c r="M29" s="26"/>
      <c r="N29" s="26"/>
      <c r="O29" s="45"/>
      <c r="P29" s="45"/>
      <c r="Q29" s="45"/>
      <c r="R29" s="45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37" ht="15.75" x14ac:dyDescent="0.25">
      <c r="A30" s="26"/>
      <c r="B30" s="26"/>
      <c r="C30" s="26"/>
      <c r="D30" s="45"/>
      <c r="E30" s="45"/>
      <c r="F30" s="26"/>
      <c r="G30" s="26"/>
      <c r="H30" s="45"/>
      <c r="I30" s="45"/>
      <c r="J30" s="45"/>
      <c r="K30" s="45"/>
      <c r="L30" s="26"/>
      <c r="M30" s="26"/>
      <c r="N30" s="26"/>
      <c r="O30" s="45"/>
      <c r="P30" s="45"/>
      <c r="Q30" s="45"/>
      <c r="R30" s="45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37" ht="15.75" x14ac:dyDescent="0.25">
      <c r="A31" s="26"/>
      <c r="B31" s="61" t="s">
        <v>0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26"/>
      <c r="W31" s="26"/>
      <c r="X31" s="26"/>
      <c r="Y31" s="26"/>
      <c r="Z31" s="26"/>
      <c r="AA31" s="26"/>
      <c r="AB31" s="26"/>
    </row>
    <row r="32" spans="1:37" ht="15.75" x14ac:dyDescent="0.25">
      <c r="A32" s="26"/>
      <c r="B32" s="61" t="s">
        <v>515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26"/>
      <c r="W32" s="26"/>
      <c r="X32" s="26"/>
      <c r="Y32" s="26"/>
      <c r="Z32" s="26"/>
      <c r="AA32" s="26"/>
      <c r="AB32" s="26"/>
    </row>
    <row r="33" spans="1:29" ht="15.75" x14ac:dyDescent="0.25">
      <c r="A33" s="26"/>
      <c r="B33" s="61" t="s">
        <v>240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6"/>
      <c r="W33" s="26"/>
      <c r="X33" s="26"/>
      <c r="Y33" s="26"/>
      <c r="Z33" s="26"/>
      <c r="AA33" s="26"/>
      <c r="AB33" s="26"/>
    </row>
    <row r="34" spans="1:29" ht="15.75" x14ac:dyDescent="0.25">
      <c r="A34" s="26"/>
      <c r="B34" s="26"/>
      <c r="C34" s="26"/>
      <c r="D34" s="45"/>
      <c r="E34" s="45"/>
      <c r="F34" s="26"/>
      <c r="G34" s="26"/>
      <c r="H34" s="45"/>
      <c r="I34" s="45"/>
      <c r="J34" s="45"/>
      <c r="K34" s="45"/>
      <c r="L34" s="26"/>
      <c r="M34" s="26"/>
      <c r="N34" s="26"/>
      <c r="O34" s="45"/>
      <c r="P34" s="45"/>
      <c r="Q34" s="45"/>
      <c r="R34" s="45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9" ht="15.75" x14ac:dyDescent="0.25">
      <c r="A35" s="26"/>
      <c r="B35" s="58" t="s">
        <v>187</v>
      </c>
      <c r="C35" s="58" t="s">
        <v>2</v>
      </c>
      <c r="D35" s="22" t="s">
        <v>3</v>
      </c>
      <c r="E35" s="22" t="s">
        <v>4</v>
      </c>
      <c r="F35" s="21" t="s">
        <v>5</v>
      </c>
      <c r="G35" s="21" t="s">
        <v>6</v>
      </c>
      <c r="H35" s="21" t="s">
        <v>7</v>
      </c>
      <c r="I35" s="23" t="s">
        <v>8</v>
      </c>
      <c r="J35" s="23" t="s">
        <v>9</v>
      </c>
      <c r="K35" s="23" t="s">
        <v>10</v>
      </c>
      <c r="L35" s="22" t="s">
        <v>11</v>
      </c>
      <c r="M35" s="22" t="s">
        <v>12</v>
      </c>
      <c r="N35" s="21" t="s">
        <v>13</v>
      </c>
      <c r="O35" s="21" t="s">
        <v>14</v>
      </c>
      <c r="P35" s="21" t="s">
        <v>15</v>
      </c>
      <c r="Q35" s="21" t="s">
        <v>16</v>
      </c>
      <c r="R35" s="21" t="s">
        <v>17</v>
      </c>
      <c r="S35" s="21" t="s">
        <v>18</v>
      </c>
      <c r="T35" s="24" t="s">
        <v>19</v>
      </c>
      <c r="U35" s="25"/>
      <c r="V35" s="26"/>
      <c r="W35" s="26"/>
      <c r="X35" s="26" t="s">
        <v>226</v>
      </c>
      <c r="Y35" s="26"/>
      <c r="Z35" s="26" t="s">
        <v>241</v>
      </c>
      <c r="AA35" s="26" t="s">
        <v>242</v>
      </c>
      <c r="AB35" s="26"/>
    </row>
    <row r="36" spans="1:29" ht="15.75" x14ac:dyDescent="0.25">
      <c r="A36" s="26"/>
      <c r="B36" s="58"/>
      <c r="C36" s="58"/>
      <c r="D36" s="22"/>
      <c r="E36" s="22"/>
      <c r="F36" s="21"/>
      <c r="G36" s="21"/>
      <c r="H36" s="21"/>
      <c r="I36" s="23"/>
      <c r="J36" s="23"/>
      <c r="K36" s="23"/>
      <c r="L36" s="22"/>
      <c r="M36" s="22"/>
      <c r="N36" s="21"/>
      <c r="O36" s="21"/>
      <c r="P36" s="21"/>
      <c r="Q36" s="21"/>
      <c r="R36" s="21"/>
      <c r="S36" s="21"/>
      <c r="T36" s="24"/>
      <c r="U36" s="25"/>
      <c r="V36" s="26"/>
      <c r="W36" s="26"/>
      <c r="X36" s="26"/>
      <c r="Y36" s="26"/>
      <c r="Z36" s="26"/>
      <c r="AA36" s="26"/>
      <c r="AB36" s="26"/>
    </row>
    <row r="37" spans="1:29" ht="15.75" x14ac:dyDescent="0.25">
      <c r="A37" s="26"/>
      <c r="B37" s="26">
        <v>1</v>
      </c>
      <c r="C37" s="1" t="s">
        <v>245</v>
      </c>
      <c r="D37" s="2" t="s">
        <v>471</v>
      </c>
      <c r="E37" s="26" t="s">
        <v>243</v>
      </c>
      <c r="F37" s="46" t="s">
        <v>244</v>
      </c>
      <c r="H37" s="74" t="s">
        <v>33</v>
      </c>
      <c r="I37" s="18">
        <v>3110</v>
      </c>
      <c r="J37" s="34"/>
      <c r="K37" s="34"/>
      <c r="L37" s="54"/>
      <c r="M37" s="27"/>
      <c r="N37" s="27"/>
      <c r="O37" s="54">
        <f>SUM(I37:N37)</f>
        <v>3110</v>
      </c>
      <c r="P37" s="28">
        <v>91.87</v>
      </c>
      <c r="Q37" s="27"/>
      <c r="R37" s="27"/>
      <c r="S37" s="27"/>
      <c r="T37" s="27">
        <f t="shared" ref="T37:T73" si="3">+O37-P37-Q37-R37-S37</f>
        <v>3018.13</v>
      </c>
      <c r="U37" s="26"/>
      <c r="V37" s="51"/>
      <c r="W37" s="53"/>
      <c r="X37" s="26" t="s">
        <v>326</v>
      </c>
      <c r="Y37" s="26"/>
      <c r="Z37" s="26" t="s">
        <v>30</v>
      </c>
      <c r="AA37" s="26"/>
      <c r="AB37" s="26"/>
    </row>
    <row r="38" spans="1:29" ht="15.75" x14ac:dyDescent="0.25">
      <c r="A38" s="26"/>
      <c r="B38" s="26">
        <v>2</v>
      </c>
      <c r="C38" s="1" t="s">
        <v>246</v>
      </c>
      <c r="D38" s="2" t="s">
        <v>471</v>
      </c>
      <c r="E38" s="26" t="s">
        <v>243</v>
      </c>
      <c r="F38" s="46" t="s">
        <v>244</v>
      </c>
      <c r="H38" s="74" t="s">
        <v>33</v>
      </c>
      <c r="I38" s="18">
        <v>3110</v>
      </c>
      <c r="J38" s="34"/>
      <c r="K38" s="34"/>
      <c r="L38" s="54"/>
      <c r="M38" s="27"/>
      <c r="N38" s="27"/>
      <c r="O38" s="54">
        <f>SUM(I38:N38)</f>
        <v>3110</v>
      </c>
      <c r="P38" s="28">
        <v>91.87</v>
      </c>
      <c r="Q38" s="27"/>
      <c r="R38" s="27"/>
      <c r="S38" s="27"/>
      <c r="T38" s="27">
        <f t="shared" si="3"/>
        <v>3018.13</v>
      </c>
      <c r="U38" s="26"/>
      <c r="V38" s="51"/>
      <c r="W38" s="51"/>
      <c r="X38" s="26" t="s">
        <v>346</v>
      </c>
      <c r="Y38" s="26"/>
      <c r="Z38" s="26" t="s">
        <v>30</v>
      </c>
      <c r="AA38" s="26"/>
      <c r="AB38" s="26"/>
    </row>
    <row r="39" spans="1:29" ht="15.75" x14ac:dyDescent="0.25">
      <c r="B39" s="26">
        <v>3</v>
      </c>
      <c r="C39" s="1" t="s">
        <v>522</v>
      </c>
      <c r="D39" s="2" t="s">
        <v>324</v>
      </c>
      <c r="E39" s="2" t="s">
        <v>243</v>
      </c>
      <c r="F39" s="46" t="s">
        <v>244</v>
      </c>
      <c r="G39" s="3"/>
      <c r="H39" s="74" t="s">
        <v>33</v>
      </c>
      <c r="I39" s="16">
        <v>3110</v>
      </c>
      <c r="J39" s="16"/>
      <c r="K39" s="27"/>
      <c r="L39" s="54"/>
      <c r="M39" s="54"/>
      <c r="N39" s="54"/>
      <c r="O39" s="54">
        <f>SUM(I39:N39)</f>
        <v>3110</v>
      </c>
      <c r="P39" s="28">
        <v>91.87</v>
      </c>
      <c r="Q39" s="54"/>
      <c r="R39" s="54"/>
      <c r="S39" s="54"/>
      <c r="T39" s="27">
        <f t="shared" si="3"/>
        <v>3018.13</v>
      </c>
      <c r="U39" s="31"/>
      <c r="V39" s="52"/>
      <c r="W39" s="53"/>
      <c r="X39" s="26" t="s">
        <v>331</v>
      </c>
      <c r="Z39" s="26" t="s">
        <v>111</v>
      </c>
      <c r="AC39" s="54"/>
    </row>
    <row r="40" spans="1:29" ht="15.75" x14ac:dyDescent="0.25">
      <c r="B40" s="26">
        <v>4</v>
      </c>
      <c r="C40" s="1" t="s">
        <v>429</v>
      </c>
      <c r="D40" s="2" t="s">
        <v>455</v>
      </c>
      <c r="E40" s="2" t="s">
        <v>243</v>
      </c>
      <c r="F40" s="46" t="s">
        <v>244</v>
      </c>
      <c r="G40" s="3"/>
      <c r="H40" s="74" t="s">
        <v>33</v>
      </c>
      <c r="I40" s="48">
        <v>3940</v>
      </c>
      <c r="J40" s="16"/>
      <c r="K40" s="27"/>
      <c r="L40" s="54"/>
      <c r="M40" s="54"/>
      <c r="N40" s="54"/>
      <c r="O40" s="54">
        <f t="shared" ref="O40:O64" si="4">SUM(I40:N40)</f>
        <v>3940</v>
      </c>
      <c r="P40" s="28">
        <v>307.27</v>
      </c>
      <c r="Q40" s="54"/>
      <c r="R40" s="54"/>
      <c r="S40" s="54"/>
      <c r="T40" s="27">
        <f t="shared" si="3"/>
        <v>3632.73</v>
      </c>
      <c r="U40" s="31"/>
      <c r="V40" s="52"/>
      <c r="W40" s="53"/>
      <c r="X40" s="26" t="s">
        <v>427</v>
      </c>
      <c r="Z40" s="26" t="s">
        <v>111</v>
      </c>
      <c r="AC40" s="54"/>
    </row>
    <row r="41" spans="1:29" ht="15.75" x14ac:dyDescent="0.25">
      <c r="B41" s="26">
        <v>5</v>
      </c>
      <c r="C41" s="1" t="s">
        <v>522</v>
      </c>
      <c r="D41" s="2" t="s">
        <v>324</v>
      </c>
      <c r="E41" s="2" t="s">
        <v>243</v>
      </c>
      <c r="F41" s="46" t="s">
        <v>244</v>
      </c>
      <c r="G41" s="3"/>
      <c r="H41" s="74" t="s">
        <v>33</v>
      </c>
      <c r="I41" s="48">
        <v>3110</v>
      </c>
      <c r="J41" s="16"/>
      <c r="K41" s="27"/>
      <c r="L41" s="54"/>
      <c r="M41" s="54"/>
      <c r="N41" s="54"/>
      <c r="O41" s="54">
        <f t="shared" si="4"/>
        <v>3110</v>
      </c>
      <c r="P41" s="28">
        <v>91.87</v>
      </c>
      <c r="Q41" s="54"/>
      <c r="R41" s="54"/>
      <c r="S41" s="54"/>
      <c r="T41" s="27">
        <f t="shared" si="3"/>
        <v>3018.13</v>
      </c>
      <c r="U41" s="31"/>
      <c r="V41" s="52"/>
      <c r="W41" s="53"/>
      <c r="X41" s="26" t="s">
        <v>427</v>
      </c>
      <c r="Z41" s="26" t="s">
        <v>111</v>
      </c>
      <c r="AC41" s="54"/>
    </row>
    <row r="42" spans="1:29" ht="15.75" x14ac:dyDescent="0.25">
      <c r="B42" s="26">
        <v>6</v>
      </c>
      <c r="C42" s="1" t="s">
        <v>522</v>
      </c>
      <c r="D42" s="2" t="s">
        <v>324</v>
      </c>
      <c r="E42" s="2" t="s">
        <v>243</v>
      </c>
      <c r="F42" s="46" t="s">
        <v>244</v>
      </c>
      <c r="G42" s="3"/>
      <c r="H42" s="74" t="s">
        <v>33</v>
      </c>
      <c r="I42" s="48">
        <v>3110</v>
      </c>
      <c r="J42" s="16"/>
      <c r="K42" s="27"/>
      <c r="L42" s="54"/>
      <c r="M42" s="54"/>
      <c r="N42" s="54"/>
      <c r="O42" s="54">
        <f t="shared" si="4"/>
        <v>3110</v>
      </c>
      <c r="P42" s="28">
        <v>91.87</v>
      </c>
      <c r="Q42" s="54"/>
      <c r="R42" s="54"/>
      <c r="S42" s="54"/>
      <c r="T42" s="27">
        <f t="shared" si="3"/>
        <v>3018.13</v>
      </c>
      <c r="U42" s="31"/>
      <c r="V42" s="52"/>
      <c r="W42" s="53"/>
      <c r="X42" s="26" t="s">
        <v>432</v>
      </c>
      <c r="Z42" s="26" t="s">
        <v>111</v>
      </c>
      <c r="AC42" s="54"/>
    </row>
    <row r="43" spans="1:29" ht="15.75" x14ac:dyDescent="0.25">
      <c r="B43" s="26">
        <v>7</v>
      </c>
      <c r="C43" s="1" t="s">
        <v>522</v>
      </c>
      <c r="D43" s="2" t="s">
        <v>324</v>
      </c>
      <c r="E43" s="2" t="s">
        <v>243</v>
      </c>
      <c r="F43" s="46" t="s">
        <v>244</v>
      </c>
      <c r="G43" s="3"/>
      <c r="H43" s="74" t="s">
        <v>33</v>
      </c>
      <c r="I43" s="48">
        <v>3110</v>
      </c>
      <c r="J43" s="16"/>
      <c r="K43" s="27"/>
      <c r="L43" s="54"/>
      <c r="M43" s="54"/>
      <c r="N43" s="54">
        <v>1000</v>
      </c>
      <c r="O43" s="54">
        <f t="shared" si="4"/>
        <v>4110</v>
      </c>
      <c r="P43" s="28">
        <v>91.87</v>
      </c>
      <c r="Q43" s="54"/>
      <c r="R43" s="54"/>
      <c r="S43" s="54"/>
      <c r="T43" s="27">
        <f t="shared" si="3"/>
        <v>4018.13</v>
      </c>
      <c r="U43" s="31"/>
      <c r="V43" s="52"/>
      <c r="W43" s="53"/>
      <c r="X43" s="26" t="s">
        <v>450</v>
      </c>
      <c r="Z43" s="26" t="s">
        <v>111</v>
      </c>
      <c r="AC43" s="54"/>
    </row>
    <row r="44" spans="1:29" ht="15.75" x14ac:dyDescent="0.25">
      <c r="B44" s="26">
        <v>8</v>
      </c>
      <c r="C44" s="1" t="s">
        <v>522</v>
      </c>
      <c r="D44" s="2" t="s">
        <v>324</v>
      </c>
      <c r="E44" s="2" t="s">
        <v>243</v>
      </c>
      <c r="F44" s="46" t="s">
        <v>244</v>
      </c>
      <c r="G44" s="3"/>
      <c r="H44" s="74" t="s">
        <v>33</v>
      </c>
      <c r="I44" s="48">
        <v>3110</v>
      </c>
      <c r="J44" s="16"/>
      <c r="K44" s="27"/>
      <c r="L44" s="54"/>
      <c r="M44" s="54"/>
      <c r="N44" s="54"/>
      <c r="O44" s="54">
        <f t="shared" si="4"/>
        <v>3110</v>
      </c>
      <c r="P44" s="28">
        <v>91.87</v>
      </c>
      <c r="Q44" s="54"/>
      <c r="R44" s="54"/>
      <c r="S44" s="54"/>
      <c r="T44" s="27">
        <f t="shared" si="3"/>
        <v>3018.13</v>
      </c>
      <c r="U44" s="31"/>
      <c r="V44" s="52"/>
      <c r="W44" s="53"/>
      <c r="X44" s="26" t="s">
        <v>454</v>
      </c>
      <c r="Z44" s="26" t="s">
        <v>111</v>
      </c>
      <c r="AC44" s="54"/>
    </row>
    <row r="45" spans="1:29" ht="15.75" x14ac:dyDescent="0.25">
      <c r="B45" s="26">
        <v>9</v>
      </c>
      <c r="C45" s="1" t="s">
        <v>522</v>
      </c>
      <c r="D45" s="2" t="s">
        <v>324</v>
      </c>
      <c r="E45" s="2" t="s">
        <v>243</v>
      </c>
      <c r="F45" s="46" t="s">
        <v>244</v>
      </c>
      <c r="G45" s="3"/>
      <c r="H45" s="74" t="s">
        <v>33</v>
      </c>
      <c r="I45" s="48">
        <v>3110</v>
      </c>
      <c r="J45" s="16"/>
      <c r="K45" s="27"/>
      <c r="L45" s="54"/>
      <c r="M45" s="54"/>
      <c r="N45" s="54"/>
      <c r="O45" s="54">
        <f t="shared" si="4"/>
        <v>3110</v>
      </c>
      <c r="P45" s="28">
        <v>91.87</v>
      </c>
      <c r="Q45" s="54"/>
      <c r="R45" s="54"/>
      <c r="S45" s="54"/>
      <c r="T45" s="27">
        <f t="shared" si="3"/>
        <v>3018.13</v>
      </c>
      <c r="U45" s="60"/>
      <c r="V45" s="52"/>
      <c r="W45" s="53"/>
      <c r="X45" s="26" t="s">
        <v>463</v>
      </c>
      <c r="Z45" s="26" t="s">
        <v>111</v>
      </c>
      <c r="AC45" s="54"/>
    </row>
    <row r="46" spans="1:29" ht="15.75" x14ac:dyDescent="0.25">
      <c r="B46" s="26">
        <v>10</v>
      </c>
      <c r="C46" s="1" t="s">
        <v>464</v>
      </c>
      <c r="D46" s="2" t="s">
        <v>455</v>
      </c>
      <c r="E46" s="2" t="s">
        <v>243</v>
      </c>
      <c r="F46" s="46" t="s">
        <v>244</v>
      </c>
      <c r="G46" s="3"/>
      <c r="H46" s="74" t="s">
        <v>33</v>
      </c>
      <c r="I46" s="48">
        <v>3940</v>
      </c>
      <c r="J46" s="16"/>
      <c r="K46" s="27"/>
      <c r="L46" s="54"/>
      <c r="M46" s="54"/>
      <c r="N46" s="54"/>
      <c r="O46" s="54">
        <f t="shared" si="4"/>
        <v>3940</v>
      </c>
      <c r="P46" s="28">
        <v>307.27</v>
      </c>
      <c r="Q46" s="54"/>
      <c r="R46" s="54"/>
      <c r="S46" s="54"/>
      <c r="T46" s="27">
        <f t="shared" si="3"/>
        <v>3632.73</v>
      </c>
      <c r="U46" s="60"/>
      <c r="V46" s="52"/>
      <c r="W46" s="53"/>
      <c r="X46" s="26" t="s">
        <v>465</v>
      </c>
      <c r="Z46" s="26" t="s">
        <v>111</v>
      </c>
      <c r="AC46" s="54"/>
    </row>
    <row r="47" spans="1:29" ht="15.75" x14ac:dyDescent="0.25">
      <c r="B47" s="26">
        <v>11</v>
      </c>
      <c r="C47" s="1" t="s">
        <v>522</v>
      </c>
      <c r="D47" s="2" t="s">
        <v>324</v>
      </c>
      <c r="E47" s="2" t="s">
        <v>243</v>
      </c>
      <c r="F47" s="46" t="s">
        <v>244</v>
      </c>
      <c r="G47" s="3"/>
      <c r="H47" s="74" t="s">
        <v>33</v>
      </c>
      <c r="I47" s="48">
        <v>3110</v>
      </c>
      <c r="J47" s="16"/>
      <c r="K47" s="27"/>
      <c r="L47" s="54"/>
      <c r="M47" s="54"/>
      <c r="N47" s="54"/>
      <c r="O47" s="54">
        <f t="shared" si="4"/>
        <v>3110</v>
      </c>
      <c r="P47" s="28">
        <v>91.87</v>
      </c>
      <c r="Q47" s="54"/>
      <c r="R47" s="54"/>
      <c r="S47" s="54"/>
      <c r="T47" s="27">
        <f t="shared" si="3"/>
        <v>3018.13</v>
      </c>
      <c r="U47" s="60"/>
      <c r="V47" s="52"/>
      <c r="W47" s="53"/>
      <c r="X47" s="26" t="s">
        <v>466</v>
      </c>
      <c r="Z47" s="26" t="s">
        <v>111</v>
      </c>
      <c r="AC47" s="54"/>
    </row>
    <row r="48" spans="1:29" ht="15.75" x14ac:dyDescent="0.25">
      <c r="B48" s="26">
        <v>12</v>
      </c>
      <c r="C48" s="1" t="s">
        <v>522</v>
      </c>
      <c r="D48" s="2" t="s">
        <v>324</v>
      </c>
      <c r="E48" s="2" t="s">
        <v>243</v>
      </c>
      <c r="F48" s="46" t="s">
        <v>244</v>
      </c>
      <c r="G48" s="3"/>
      <c r="H48" s="74" t="s">
        <v>33</v>
      </c>
      <c r="I48" s="48">
        <v>2695.34</v>
      </c>
      <c r="J48" s="16"/>
      <c r="K48" s="27"/>
      <c r="L48" s="54"/>
      <c r="M48" s="54"/>
      <c r="N48" s="54"/>
      <c r="O48" s="54">
        <f t="shared" si="4"/>
        <v>2695.34</v>
      </c>
      <c r="P48" s="28">
        <v>79.63</v>
      </c>
      <c r="Q48" s="54"/>
      <c r="R48" s="54"/>
      <c r="S48" s="54"/>
      <c r="T48" s="27">
        <f t="shared" si="3"/>
        <v>2615.71</v>
      </c>
      <c r="U48" s="60"/>
      <c r="V48" s="52"/>
      <c r="W48" s="53"/>
      <c r="X48" s="26" t="s">
        <v>470</v>
      </c>
      <c r="Z48" s="26" t="s">
        <v>111</v>
      </c>
      <c r="AC48" s="54"/>
    </row>
    <row r="49" spans="2:29" ht="15.75" x14ac:dyDescent="0.25">
      <c r="B49" s="26">
        <v>13</v>
      </c>
      <c r="C49" s="1" t="s">
        <v>522</v>
      </c>
      <c r="D49" s="2" t="s">
        <v>324</v>
      </c>
      <c r="E49" s="2" t="s">
        <v>243</v>
      </c>
      <c r="F49" s="46" t="s">
        <v>244</v>
      </c>
      <c r="G49" s="3"/>
      <c r="H49" s="74" t="s">
        <v>33</v>
      </c>
      <c r="I49" s="48">
        <v>3110</v>
      </c>
      <c r="J49" s="16"/>
      <c r="K49" s="27"/>
      <c r="L49" s="54"/>
      <c r="M49" s="54"/>
      <c r="N49" s="54"/>
      <c r="O49" s="54">
        <f t="shared" si="4"/>
        <v>3110</v>
      </c>
      <c r="P49" s="28">
        <v>91.87</v>
      </c>
      <c r="Q49" s="54"/>
      <c r="R49" s="54"/>
      <c r="S49" s="54"/>
      <c r="T49" s="27">
        <f t="shared" si="3"/>
        <v>3018.13</v>
      </c>
      <c r="U49" s="60"/>
      <c r="V49" s="52"/>
      <c r="W49" s="53"/>
      <c r="X49" s="26" t="s">
        <v>476</v>
      </c>
      <c r="Z49" s="26"/>
      <c r="AC49" s="54"/>
    </row>
    <row r="50" spans="2:29" ht="15.75" x14ac:dyDescent="0.25">
      <c r="B50" s="26">
        <v>14</v>
      </c>
      <c r="C50" s="1" t="s">
        <v>522</v>
      </c>
      <c r="D50" s="2" t="s">
        <v>324</v>
      </c>
      <c r="E50" s="2" t="s">
        <v>243</v>
      </c>
      <c r="F50" s="46" t="s">
        <v>244</v>
      </c>
      <c r="G50" s="3"/>
      <c r="H50" s="74" t="s">
        <v>33</v>
      </c>
      <c r="I50" s="48">
        <v>3110</v>
      </c>
      <c r="J50" s="16"/>
      <c r="K50" s="27"/>
      <c r="L50" s="54"/>
      <c r="M50" s="54"/>
      <c r="N50" s="54"/>
      <c r="O50" s="54">
        <f t="shared" si="4"/>
        <v>3110</v>
      </c>
      <c r="P50" s="28">
        <v>91.87</v>
      </c>
      <c r="Q50" s="54"/>
      <c r="R50" s="54"/>
      <c r="S50" s="54"/>
      <c r="T50" s="27">
        <f t="shared" si="3"/>
        <v>3018.13</v>
      </c>
      <c r="U50" s="60"/>
      <c r="V50" s="52"/>
      <c r="W50" s="53"/>
      <c r="X50" s="26" t="s">
        <v>477</v>
      </c>
      <c r="Z50" s="26"/>
      <c r="AC50" s="54"/>
    </row>
    <row r="51" spans="2:29" ht="15.75" x14ac:dyDescent="0.25">
      <c r="B51" s="26">
        <v>15</v>
      </c>
      <c r="C51" s="1" t="s">
        <v>522</v>
      </c>
      <c r="D51" s="2" t="s">
        <v>324</v>
      </c>
      <c r="E51" s="2" t="s">
        <v>243</v>
      </c>
      <c r="F51" s="46" t="s">
        <v>244</v>
      </c>
      <c r="G51" s="3"/>
      <c r="H51" s="74" t="s">
        <v>33</v>
      </c>
      <c r="I51" s="48">
        <v>3110</v>
      </c>
      <c r="J51" s="16"/>
      <c r="K51" s="27"/>
      <c r="L51" s="54"/>
      <c r="M51" s="54"/>
      <c r="N51" s="54"/>
      <c r="O51" s="54">
        <f t="shared" si="4"/>
        <v>3110</v>
      </c>
      <c r="P51" s="28">
        <v>91.87</v>
      </c>
      <c r="Q51" s="54"/>
      <c r="R51" s="54"/>
      <c r="S51" s="54"/>
      <c r="T51" s="27">
        <f t="shared" si="3"/>
        <v>3018.13</v>
      </c>
      <c r="U51" s="60"/>
      <c r="V51" s="52"/>
      <c r="W51" s="53"/>
      <c r="X51" s="26" t="s">
        <v>478</v>
      </c>
      <c r="Z51" s="26"/>
      <c r="AC51" s="54"/>
    </row>
    <row r="52" spans="2:29" ht="15.75" x14ac:dyDescent="0.25">
      <c r="B52" s="26">
        <v>16</v>
      </c>
      <c r="C52" s="1" t="s">
        <v>522</v>
      </c>
      <c r="D52" s="2" t="s">
        <v>324</v>
      </c>
      <c r="E52" s="2" t="s">
        <v>243</v>
      </c>
      <c r="F52" s="46" t="s">
        <v>244</v>
      </c>
      <c r="G52" s="3"/>
      <c r="H52" s="74" t="s">
        <v>33</v>
      </c>
      <c r="I52" s="48">
        <v>3110</v>
      </c>
      <c r="J52" s="16"/>
      <c r="K52" s="27"/>
      <c r="L52" s="54"/>
      <c r="M52" s="54"/>
      <c r="N52" s="54"/>
      <c r="O52" s="54">
        <f t="shared" si="4"/>
        <v>3110</v>
      </c>
      <c r="P52" s="28">
        <v>91.87</v>
      </c>
      <c r="Q52" s="54"/>
      <c r="R52" s="54"/>
      <c r="S52" s="54"/>
      <c r="T52" s="27">
        <f t="shared" si="3"/>
        <v>3018.13</v>
      </c>
      <c r="U52" s="60"/>
      <c r="V52" s="52"/>
      <c r="W52" s="53"/>
      <c r="X52" s="26" t="s">
        <v>483</v>
      </c>
      <c r="Z52" s="26" t="s">
        <v>111</v>
      </c>
      <c r="AC52" s="54"/>
    </row>
    <row r="53" spans="2:29" ht="15.75" x14ac:dyDescent="0.25">
      <c r="B53" s="26">
        <v>17</v>
      </c>
      <c r="C53" s="1" t="s">
        <v>522</v>
      </c>
      <c r="D53" s="2" t="s">
        <v>324</v>
      </c>
      <c r="E53" s="2" t="s">
        <v>243</v>
      </c>
      <c r="F53" s="46" t="s">
        <v>244</v>
      </c>
      <c r="G53" s="3"/>
      <c r="H53" s="74" t="s">
        <v>33</v>
      </c>
      <c r="I53" s="48">
        <v>3110</v>
      </c>
      <c r="J53" s="16"/>
      <c r="K53" s="27"/>
      <c r="L53" s="54"/>
      <c r="M53" s="54"/>
      <c r="N53" s="54"/>
      <c r="O53" s="54">
        <f t="shared" si="4"/>
        <v>3110</v>
      </c>
      <c r="P53" s="28">
        <v>91.87</v>
      </c>
      <c r="Q53" s="54"/>
      <c r="R53" s="54"/>
      <c r="S53" s="54"/>
      <c r="T53" s="27">
        <f t="shared" si="3"/>
        <v>3018.13</v>
      </c>
      <c r="U53" s="60"/>
      <c r="V53" s="52"/>
      <c r="W53" s="53"/>
      <c r="X53" s="26" t="s">
        <v>484</v>
      </c>
      <c r="Z53" s="26" t="s">
        <v>111</v>
      </c>
      <c r="AC53" s="54"/>
    </row>
    <row r="54" spans="2:29" ht="15.75" x14ac:dyDescent="0.25">
      <c r="B54" s="26">
        <v>18</v>
      </c>
      <c r="C54" s="1" t="s">
        <v>522</v>
      </c>
      <c r="D54" s="2" t="s">
        <v>324</v>
      </c>
      <c r="E54" s="2" t="s">
        <v>243</v>
      </c>
      <c r="F54" s="46" t="s">
        <v>244</v>
      </c>
      <c r="G54" s="3"/>
      <c r="H54" s="74" t="s">
        <v>33</v>
      </c>
      <c r="I54" s="48">
        <v>3110</v>
      </c>
      <c r="J54" s="16"/>
      <c r="K54" s="27"/>
      <c r="L54" s="54"/>
      <c r="M54" s="54"/>
      <c r="N54" s="54"/>
      <c r="O54" s="54">
        <f t="shared" si="4"/>
        <v>3110</v>
      </c>
      <c r="P54" s="28">
        <v>91.87</v>
      </c>
      <c r="Q54" s="54"/>
      <c r="R54" s="54"/>
      <c r="S54" s="54"/>
      <c r="T54" s="27">
        <f t="shared" si="3"/>
        <v>3018.13</v>
      </c>
      <c r="U54" s="60"/>
      <c r="V54" s="52"/>
      <c r="W54" s="53"/>
      <c r="X54" s="26" t="s">
        <v>485</v>
      </c>
      <c r="Z54" s="26" t="s">
        <v>111</v>
      </c>
      <c r="AC54" s="54"/>
    </row>
    <row r="55" spans="2:29" ht="15.75" x14ac:dyDescent="0.25">
      <c r="B55" s="26">
        <v>19</v>
      </c>
      <c r="C55" s="1" t="s">
        <v>522</v>
      </c>
      <c r="D55" s="2" t="s">
        <v>324</v>
      </c>
      <c r="E55" s="2" t="s">
        <v>243</v>
      </c>
      <c r="F55" s="46" t="s">
        <v>244</v>
      </c>
      <c r="G55" s="3"/>
      <c r="H55" s="74" t="s">
        <v>33</v>
      </c>
      <c r="I55" s="48">
        <v>2695.34</v>
      </c>
      <c r="J55" s="16"/>
      <c r="K55" s="27"/>
      <c r="L55" s="54"/>
      <c r="M55" s="54"/>
      <c r="N55" s="54"/>
      <c r="O55" s="54">
        <f t="shared" si="4"/>
        <v>2695.34</v>
      </c>
      <c r="P55" s="28">
        <v>79.63</v>
      </c>
      <c r="Q55" s="54"/>
      <c r="R55" s="54"/>
      <c r="S55" s="54"/>
      <c r="T55" s="27">
        <f t="shared" si="3"/>
        <v>2615.71</v>
      </c>
      <c r="U55" s="60"/>
      <c r="V55" s="52"/>
      <c r="W55" s="53"/>
      <c r="X55" s="26" t="s">
        <v>486</v>
      </c>
      <c r="Z55" s="26"/>
      <c r="AC55" s="54"/>
    </row>
    <row r="56" spans="2:29" ht="15.75" x14ac:dyDescent="0.25">
      <c r="B56" s="26">
        <v>20</v>
      </c>
      <c r="C56" s="1" t="s">
        <v>522</v>
      </c>
      <c r="D56" s="2" t="s">
        <v>324</v>
      </c>
      <c r="E56" s="2" t="s">
        <v>243</v>
      </c>
      <c r="F56" s="46" t="s">
        <v>244</v>
      </c>
      <c r="G56" s="3"/>
      <c r="H56" s="74" t="s">
        <v>33</v>
      </c>
      <c r="I56" s="48">
        <v>3110</v>
      </c>
      <c r="J56" s="16"/>
      <c r="K56" s="27"/>
      <c r="L56" s="54"/>
      <c r="M56" s="54"/>
      <c r="N56" s="54"/>
      <c r="O56" s="54">
        <f t="shared" si="4"/>
        <v>3110</v>
      </c>
      <c r="P56" s="28">
        <v>91.87</v>
      </c>
      <c r="Q56" s="54"/>
      <c r="R56" s="54"/>
      <c r="S56" s="54"/>
      <c r="T56" s="27">
        <f t="shared" si="3"/>
        <v>3018.13</v>
      </c>
      <c r="U56" s="60"/>
      <c r="V56" s="52"/>
      <c r="W56" s="53"/>
      <c r="X56" s="26" t="s">
        <v>487</v>
      </c>
      <c r="Z56" s="26"/>
      <c r="AC56" s="54"/>
    </row>
    <row r="57" spans="2:29" ht="15.75" x14ac:dyDescent="0.25">
      <c r="B57" s="26">
        <v>21</v>
      </c>
      <c r="C57" s="1" t="s">
        <v>522</v>
      </c>
      <c r="D57" s="2" t="s">
        <v>324</v>
      </c>
      <c r="E57" s="2" t="s">
        <v>243</v>
      </c>
      <c r="F57" s="46" t="s">
        <v>244</v>
      </c>
      <c r="G57" s="3"/>
      <c r="H57" s="74" t="s">
        <v>33</v>
      </c>
      <c r="I57" s="48">
        <v>2695.34</v>
      </c>
      <c r="J57" s="16"/>
      <c r="K57" s="27"/>
      <c r="L57" s="54"/>
      <c r="M57" s="54"/>
      <c r="N57" s="54"/>
      <c r="O57" s="54">
        <f t="shared" si="4"/>
        <v>2695.34</v>
      </c>
      <c r="P57" s="28">
        <v>79.63</v>
      </c>
      <c r="Q57" s="54"/>
      <c r="R57" s="54"/>
      <c r="S57" s="54"/>
      <c r="T57" s="27">
        <f t="shared" si="3"/>
        <v>2615.71</v>
      </c>
      <c r="U57" s="60"/>
      <c r="V57" s="52"/>
      <c r="W57" s="53"/>
      <c r="X57" s="26" t="s">
        <v>492</v>
      </c>
      <c r="Z57" s="26" t="s">
        <v>111</v>
      </c>
      <c r="AC57" s="54"/>
    </row>
    <row r="58" spans="2:29" ht="15.75" x14ac:dyDescent="0.25">
      <c r="B58" s="26">
        <v>22</v>
      </c>
      <c r="C58" s="1" t="s">
        <v>522</v>
      </c>
      <c r="D58" s="2" t="s">
        <v>324</v>
      </c>
      <c r="E58" s="2" t="s">
        <v>243</v>
      </c>
      <c r="F58" s="46" t="s">
        <v>244</v>
      </c>
      <c r="G58" s="3"/>
      <c r="H58" s="74" t="s">
        <v>33</v>
      </c>
      <c r="I58" s="48">
        <v>2695.34</v>
      </c>
      <c r="J58" s="16"/>
      <c r="K58" s="27"/>
      <c r="L58" s="54"/>
      <c r="M58" s="54"/>
      <c r="N58" s="54"/>
      <c r="O58" s="54">
        <f t="shared" si="4"/>
        <v>2695.34</v>
      </c>
      <c r="P58" s="28">
        <v>79.63</v>
      </c>
      <c r="Q58" s="54"/>
      <c r="R58" s="54"/>
      <c r="S58" s="54"/>
      <c r="T58" s="27">
        <f t="shared" si="3"/>
        <v>2615.71</v>
      </c>
      <c r="U58" s="60"/>
      <c r="V58" s="52"/>
      <c r="W58" s="53"/>
      <c r="X58" s="26" t="s">
        <v>493</v>
      </c>
      <c r="Z58" s="26" t="s">
        <v>111</v>
      </c>
      <c r="AC58" s="54"/>
    </row>
    <row r="59" spans="2:29" ht="15.75" x14ac:dyDescent="0.25">
      <c r="B59" s="26">
        <v>23</v>
      </c>
      <c r="C59" s="1" t="s">
        <v>522</v>
      </c>
      <c r="D59" s="2" t="s">
        <v>324</v>
      </c>
      <c r="E59" s="2" t="s">
        <v>243</v>
      </c>
      <c r="F59" s="46" t="s">
        <v>244</v>
      </c>
      <c r="G59" s="3"/>
      <c r="H59" s="74" t="s">
        <v>33</v>
      </c>
      <c r="I59" s="48">
        <v>3110</v>
      </c>
      <c r="J59" s="16"/>
      <c r="K59" s="27"/>
      <c r="L59" s="54"/>
      <c r="M59" s="54"/>
      <c r="N59" s="54"/>
      <c r="O59" s="54">
        <f t="shared" si="4"/>
        <v>3110</v>
      </c>
      <c r="P59" s="28">
        <v>91.87</v>
      </c>
      <c r="Q59" s="54"/>
      <c r="R59" s="54"/>
      <c r="S59" s="54"/>
      <c r="T59" s="27">
        <f t="shared" si="3"/>
        <v>3018.13</v>
      </c>
      <c r="U59" s="60"/>
      <c r="V59" s="52"/>
      <c r="W59" s="53"/>
      <c r="X59" s="26" t="s">
        <v>494</v>
      </c>
      <c r="Z59" s="26" t="s">
        <v>111</v>
      </c>
      <c r="AC59" s="54"/>
    </row>
    <row r="60" spans="2:29" ht="15.75" x14ac:dyDescent="0.25">
      <c r="B60" s="26">
        <v>24</v>
      </c>
      <c r="C60" s="1" t="s">
        <v>522</v>
      </c>
      <c r="D60" s="2" t="s">
        <v>324</v>
      </c>
      <c r="E60" s="2" t="s">
        <v>243</v>
      </c>
      <c r="F60" s="46" t="s">
        <v>244</v>
      </c>
      <c r="G60" s="3"/>
      <c r="H60" s="74" t="s">
        <v>33</v>
      </c>
      <c r="I60" s="48">
        <v>3110</v>
      </c>
      <c r="J60" s="16"/>
      <c r="K60" s="27"/>
      <c r="L60" s="54"/>
      <c r="M60" s="54"/>
      <c r="N60" s="54"/>
      <c r="O60" s="54">
        <f t="shared" si="4"/>
        <v>3110</v>
      </c>
      <c r="P60" s="28">
        <v>91.87</v>
      </c>
      <c r="Q60" s="54"/>
      <c r="R60" s="54"/>
      <c r="S60" s="54"/>
      <c r="T60" s="27">
        <f t="shared" si="3"/>
        <v>3018.13</v>
      </c>
      <c r="U60" s="60"/>
      <c r="V60" s="52"/>
      <c r="W60" s="53"/>
      <c r="X60" s="26" t="s">
        <v>495</v>
      </c>
      <c r="Z60" s="26" t="s">
        <v>111</v>
      </c>
      <c r="AC60" s="54"/>
    </row>
    <row r="61" spans="2:29" ht="15.75" x14ac:dyDescent="0.25">
      <c r="B61" s="26">
        <v>25</v>
      </c>
      <c r="C61" s="1" t="s">
        <v>522</v>
      </c>
      <c r="D61" s="2" t="s">
        <v>324</v>
      </c>
      <c r="E61" s="2" t="s">
        <v>243</v>
      </c>
      <c r="F61" s="46" t="s">
        <v>244</v>
      </c>
      <c r="G61" s="3"/>
      <c r="H61" s="74" t="s">
        <v>33</v>
      </c>
      <c r="I61" s="48">
        <v>3110</v>
      </c>
      <c r="J61" s="16"/>
      <c r="K61" s="27"/>
      <c r="L61" s="54"/>
      <c r="M61" s="54"/>
      <c r="N61" s="54"/>
      <c r="O61" s="54">
        <f t="shared" si="4"/>
        <v>3110</v>
      </c>
      <c r="P61" s="28">
        <v>91.87</v>
      </c>
      <c r="Q61" s="54"/>
      <c r="R61" s="54"/>
      <c r="S61" s="54"/>
      <c r="T61" s="27">
        <f t="shared" si="3"/>
        <v>3018.13</v>
      </c>
      <c r="U61" s="60"/>
      <c r="V61" s="52"/>
      <c r="W61" s="53"/>
      <c r="X61" s="26" t="s">
        <v>497</v>
      </c>
      <c r="Z61" s="26"/>
      <c r="AC61" s="54"/>
    </row>
    <row r="62" spans="2:29" ht="15.75" x14ac:dyDescent="0.25">
      <c r="B62" s="26">
        <v>26</v>
      </c>
      <c r="C62" s="1" t="s">
        <v>522</v>
      </c>
      <c r="D62" s="2" t="s">
        <v>324</v>
      </c>
      <c r="E62" s="2" t="s">
        <v>243</v>
      </c>
      <c r="F62" s="46" t="s">
        <v>244</v>
      </c>
      <c r="G62" s="3"/>
      <c r="H62" s="74" t="s">
        <v>33</v>
      </c>
      <c r="I62" s="48">
        <v>3110</v>
      </c>
      <c r="J62" s="16"/>
      <c r="K62" s="27"/>
      <c r="L62" s="54"/>
      <c r="M62" s="54"/>
      <c r="N62" s="54"/>
      <c r="O62" s="54">
        <f t="shared" si="4"/>
        <v>3110</v>
      </c>
      <c r="P62" s="28">
        <v>91.87</v>
      </c>
      <c r="Q62" s="54"/>
      <c r="R62" s="54"/>
      <c r="S62" s="54"/>
      <c r="T62" s="27">
        <f t="shared" si="3"/>
        <v>3018.13</v>
      </c>
      <c r="U62" s="60"/>
      <c r="V62" s="52"/>
      <c r="W62" s="53"/>
      <c r="X62" s="26" t="s">
        <v>510</v>
      </c>
      <c r="Z62" s="26"/>
      <c r="AC62" s="54"/>
    </row>
    <row r="63" spans="2:29" ht="15.75" x14ac:dyDescent="0.25">
      <c r="B63" s="26">
        <v>27</v>
      </c>
      <c r="C63" s="1" t="s">
        <v>522</v>
      </c>
      <c r="D63" s="2" t="s">
        <v>324</v>
      </c>
      <c r="E63" s="2" t="s">
        <v>243</v>
      </c>
      <c r="F63" s="46" t="s">
        <v>244</v>
      </c>
      <c r="G63" s="3"/>
      <c r="H63" s="74" t="s">
        <v>33</v>
      </c>
      <c r="I63" s="48">
        <v>3110</v>
      </c>
      <c r="J63" s="16"/>
      <c r="K63" s="27"/>
      <c r="L63" s="54"/>
      <c r="M63" s="54"/>
      <c r="N63" s="54"/>
      <c r="O63" s="54">
        <f t="shared" si="4"/>
        <v>3110</v>
      </c>
      <c r="P63" s="28">
        <v>91.87</v>
      </c>
      <c r="Q63" s="54"/>
      <c r="R63" s="54"/>
      <c r="S63" s="54"/>
      <c r="T63" s="27">
        <f t="shared" si="3"/>
        <v>3018.13</v>
      </c>
      <c r="U63" s="60"/>
      <c r="V63" s="52"/>
      <c r="W63" s="53"/>
      <c r="X63" s="26" t="s">
        <v>511</v>
      </c>
      <c r="Z63" s="26"/>
      <c r="AC63" s="54"/>
    </row>
    <row r="64" spans="2:29" ht="15.75" x14ac:dyDescent="0.25">
      <c r="B64" s="26">
        <v>28</v>
      </c>
      <c r="C64" s="1" t="s">
        <v>522</v>
      </c>
      <c r="D64" s="2" t="s">
        <v>324</v>
      </c>
      <c r="E64" s="2" t="s">
        <v>243</v>
      </c>
      <c r="F64" s="46" t="s">
        <v>244</v>
      </c>
      <c r="G64" s="3"/>
      <c r="H64" s="74" t="s">
        <v>33</v>
      </c>
      <c r="I64" s="48">
        <v>3110</v>
      </c>
      <c r="J64" s="16"/>
      <c r="K64" s="27"/>
      <c r="L64" s="54"/>
      <c r="M64" s="54"/>
      <c r="N64" s="54"/>
      <c r="O64" s="54">
        <f t="shared" si="4"/>
        <v>3110</v>
      </c>
      <c r="P64" s="28">
        <v>91.87</v>
      </c>
      <c r="Q64" s="54"/>
      <c r="R64" s="54"/>
      <c r="S64" s="54"/>
      <c r="T64" s="27">
        <f t="shared" si="3"/>
        <v>3018.13</v>
      </c>
      <c r="U64" s="60"/>
      <c r="V64" s="52"/>
      <c r="W64" s="53"/>
      <c r="X64" s="26" t="s">
        <v>511</v>
      </c>
      <c r="Z64" s="26"/>
      <c r="AC64" s="54"/>
    </row>
    <row r="65" spans="1:29" ht="15.75" x14ac:dyDescent="0.25">
      <c r="B65" s="26">
        <v>29</v>
      </c>
      <c r="C65" s="1" t="s">
        <v>334</v>
      </c>
      <c r="D65" s="2" t="s">
        <v>333</v>
      </c>
      <c r="E65" s="2" t="s">
        <v>231</v>
      </c>
      <c r="F65" s="46" t="s">
        <v>244</v>
      </c>
      <c r="G65" s="3"/>
      <c r="H65" s="74" t="s">
        <v>33</v>
      </c>
      <c r="I65" s="48">
        <v>2509</v>
      </c>
      <c r="J65" s="16">
        <v>8.77</v>
      </c>
      <c r="K65" s="27"/>
      <c r="L65" s="54"/>
      <c r="M65" s="54"/>
      <c r="N65" s="54"/>
      <c r="O65" s="54">
        <f t="shared" ref="O65:O73" si="5">SUM(I65:N65)</f>
        <v>2517.77</v>
      </c>
      <c r="P65" s="16"/>
      <c r="Q65" s="54"/>
      <c r="R65" s="54"/>
      <c r="S65" s="54"/>
      <c r="T65" s="27">
        <f t="shared" si="3"/>
        <v>2517.77</v>
      </c>
      <c r="U65" s="31"/>
      <c r="V65" s="77"/>
      <c r="W65" s="51"/>
      <c r="X65" s="26" t="s">
        <v>336</v>
      </c>
      <c r="Z65" s="26" t="s">
        <v>111</v>
      </c>
      <c r="AC65" s="54"/>
    </row>
    <row r="66" spans="1:29" ht="15.75" x14ac:dyDescent="0.25">
      <c r="B66" s="26">
        <v>30</v>
      </c>
      <c r="C66" s="1" t="s">
        <v>446</v>
      </c>
      <c r="D66" s="2" t="s">
        <v>333</v>
      </c>
      <c r="E66" s="2" t="s">
        <v>231</v>
      </c>
      <c r="F66" s="46" t="s">
        <v>244</v>
      </c>
      <c r="G66" s="3"/>
      <c r="H66" s="74" t="s">
        <v>33</v>
      </c>
      <c r="I66" s="48">
        <v>2509</v>
      </c>
      <c r="J66" s="16">
        <v>8.77</v>
      </c>
      <c r="K66" s="27"/>
      <c r="L66" s="54"/>
      <c r="M66" s="54"/>
      <c r="N66" s="54"/>
      <c r="O66" s="54">
        <f t="shared" si="5"/>
        <v>2517.77</v>
      </c>
      <c r="P66" s="16"/>
      <c r="Q66" s="54"/>
      <c r="R66" s="54"/>
      <c r="S66" s="54"/>
      <c r="T66" s="27">
        <f t="shared" si="3"/>
        <v>2517.77</v>
      </c>
      <c r="U66" s="60"/>
      <c r="V66" s="77"/>
      <c r="W66" s="53"/>
      <c r="X66" s="26" t="s">
        <v>448</v>
      </c>
      <c r="Z66" s="26" t="s">
        <v>111</v>
      </c>
      <c r="AC66" s="54"/>
    </row>
    <row r="67" spans="1:29" ht="15.75" x14ac:dyDescent="0.25">
      <c r="B67" s="26">
        <v>31</v>
      </c>
      <c r="C67" s="1" t="s">
        <v>447</v>
      </c>
      <c r="D67" s="2" t="s">
        <v>333</v>
      </c>
      <c r="E67" s="2" t="s">
        <v>231</v>
      </c>
      <c r="F67" s="46" t="s">
        <v>244</v>
      </c>
      <c r="G67" s="3"/>
      <c r="H67" s="74" t="s">
        <v>33</v>
      </c>
      <c r="I67" s="48">
        <v>2509</v>
      </c>
      <c r="J67" s="16">
        <v>8.77</v>
      </c>
      <c r="K67" s="27"/>
      <c r="L67" s="54"/>
      <c r="M67" s="54"/>
      <c r="N67" s="54"/>
      <c r="O67" s="54">
        <f t="shared" si="5"/>
        <v>2517.77</v>
      </c>
      <c r="P67" s="16"/>
      <c r="Q67" s="54"/>
      <c r="R67" s="54"/>
      <c r="S67" s="54"/>
      <c r="T67" s="27">
        <f t="shared" si="3"/>
        <v>2517.77</v>
      </c>
      <c r="U67" s="31"/>
      <c r="V67" s="77"/>
      <c r="W67" s="53"/>
      <c r="X67" s="26" t="s">
        <v>449</v>
      </c>
      <c r="Z67" s="26" t="s">
        <v>111</v>
      </c>
      <c r="AC67" s="54"/>
    </row>
    <row r="68" spans="1:29" ht="15.75" x14ac:dyDescent="0.25">
      <c r="B68" s="26">
        <v>32</v>
      </c>
      <c r="C68" s="1" t="s">
        <v>479</v>
      </c>
      <c r="D68" s="2" t="s">
        <v>333</v>
      </c>
      <c r="E68" s="2" t="s">
        <v>231</v>
      </c>
      <c r="F68" s="46" t="s">
        <v>244</v>
      </c>
      <c r="G68" s="3"/>
      <c r="H68" s="74" t="s">
        <v>33</v>
      </c>
      <c r="I68" s="48">
        <v>2509</v>
      </c>
      <c r="J68" s="16">
        <v>12.28</v>
      </c>
      <c r="K68" s="27"/>
      <c r="L68" s="54"/>
      <c r="M68" s="54">
        <v>1003.6</v>
      </c>
      <c r="N68" s="54"/>
      <c r="O68" s="54">
        <f t="shared" si="5"/>
        <v>3524.88</v>
      </c>
      <c r="P68" s="16"/>
      <c r="Q68" s="54"/>
      <c r="R68" s="54"/>
      <c r="S68" s="54"/>
      <c r="T68" s="27">
        <f t="shared" si="3"/>
        <v>3524.88</v>
      </c>
      <c r="U68" s="31"/>
      <c r="V68" s="77"/>
      <c r="W68" s="53"/>
      <c r="X68" s="26" t="s">
        <v>480</v>
      </c>
      <c r="Z68" s="26" t="s">
        <v>111</v>
      </c>
      <c r="AC68" s="54"/>
    </row>
    <row r="69" spans="1:29" ht="15.75" x14ac:dyDescent="0.25">
      <c r="B69" s="26">
        <v>33</v>
      </c>
      <c r="C69" s="1" t="s">
        <v>366</v>
      </c>
      <c r="D69" s="2" t="s">
        <v>57</v>
      </c>
      <c r="E69" s="2" t="s">
        <v>367</v>
      </c>
      <c r="F69" s="46" t="s">
        <v>244</v>
      </c>
      <c r="G69" s="3"/>
      <c r="H69" s="74" t="s">
        <v>33</v>
      </c>
      <c r="I69" s="48">
        <v>3210.5</v>
      </c>
      <c r="J69" s="16"/>
      <c r="K69" s="27"/>
      <c r="L69" s="54"/>
      <c r="M69" s="54"/>
      <c r="N69" s="54"/>
      <c r="O69" s="54">
        <f t="shared" si="5"/>
        <v>3210.5</v>
      </c>
      <c r="P69" s="16">
        <v>102.8</v>
      </c>
      <c r="Q69" s="54"/>
      <c r="R69" s="54"/>
      <c r="S69" s="54"/>
      <c r="T69" s="27">
        <f t="shared" si="3"/>
        <v>3107.7</v>
      </c>
      <c r="U69" s="31"/>
      <c r="V69" s="77"/>
      <c r="W69" s="53"/>
      <c r="X69" s="26" t="s">
        <v>368</v>
      </c>
      <c r="Z69" s="26" t="s">
        <v>111</v>
      </c>
      <c r="AC69" s="54"/>
    </row>
    <row r="70" spans="1:29" ht="15.75" x14ac:dyDescent="0.25">
      <c r="B70" s="26">
        <v>34</v>
      </c>
      <c r="C70" s="1" t="s">
        <v>369</v>
      </c>
      <c r="D70" s="2" t="s">
        <v>370</v>
      </c>
      <c r="E70" s="2" t="s">
        <v>367</v>
      </c>
      <c r="F70" s="46" t="s">
        <v>244</v>
      </c>
      <c r="G70" s="3"/>
      <c r="H70" s="74" t="s">
        <v>33</v>
      </c>
      <c r="I70" s="48">
        <v>2752</v>
      </c>
      <c r="J70" s="16"/>
      <c r="K70" s="27"/>
      <c r="L70" s="54"/>
      <c r="M70" s="54"/>
      <c r="N70" s="54"/>
      <c r="O70" s="54">
        <f t="shared" si="5"/>
        <v>2752</v>
      </c>
      <c r="P70" s="16">
        <v>32.67</v>
      </c>
      <c r="Q70" s="54"/>
      <c r="R70" s="54"/>
      <c r="S70" s="54"/>
      <c r="T70" s="27">
        <f t="shared" si="3"/>
        <v>2719.33</v>
      </c>
      <c r="U70" s="60"/>
      <c r="V70" s="77"/>
      <c r="W70" s="53"/>
      <c r="X70" s="26" t="s">
        <v>368</v>
      </c>
      <c r="Z70" s="26" t="s">
        <v>111</v>
      </c>
      <c r="AC70" s="54"/>
    </row>
    <row r="71" spans="1:29" ht="15.75" x14ac:dyDescent="0.25">
      <c r="B71" s="26">
        <v>35</v>
      </c>
      <c r="C71" s="1" t="s">
        <v>371</v>
      </c>
      <c r="D71" s="2" t="s">
        <v>370</v>
      </c>
      <c r="E71" s="2" t="s">
        <v>367</v>
      </c>
      <c r="F71" s="46" t="s">
        <v>244</v>
      </c>
      <c r="G71" s="3"/>
      <c r="H71" s="74" t="s">
        <v>33</v>
      </c>
      <c r="I71" s="48">
        <v>2752</v>
      </c>
      <c r="J71" s="16"/>
      <c r="K71" s="27"/>
      <c r="L71" s="54"/>
      <c r="M71" s="54"/>
      <c r="N71" s="54"/>
      <c r="O71" s="54">
        <f t="shared" si="5"/>
        <v>2752</v>
      </c>
      <c r="P71" s="16">
        <v>32.67</v>
      </c>
      <c r="Q71" s="54"/>
      <c r="R71" s="54"/>
      <c r="S71" s="54"/>
      <c r="T71" s="27">
        <f t="shared" si="3"/>
        <v>2719.33</v>
      </c>
      <c r="U71" s="31"/>
      <c r="V71" s="77"/>
      <c r="W71" s="53"/>
      <c r="X71" s="26" t="s">
        <v>368</v>
      </c>
      <c r="Z71" s="26" t="s">
        <v>111</v>
      </c>
      <c r="AC71" s="54"/>
    </row>
    <row r="72" spans="1:29" ht="15.75" x14ac:dyDescent="0.25">
      <c r="B72" s="26">
        <v>36</v>
      </c>
      <c r="C72" s="1" t="s">
        <v>444</v>
      </c>
      <c r="D72" s="2" t="s">
        <v>370</v>
      </c>
      <c r="E72" s="2" t="s">
        <v>367</v>
      </c>
      <c r="F72" s="46" t="s">
        <v>244</v>
      </c>
      <c r="G72" s="3"/>
      <c r="H72" s="74" t="s">
        <v>33</v>
      </c>
      <c r="I72" s="48">
        <v>2752</v>
      </c>
      <c r="J72" s="16"/>
      <c r="K72" s="27"/>
      <c r="L72" s="54"/>
      <c r="M72" s="54"/>
      <c r="N72" s="54"/>
      <c r="O72" s="54">
        <f t="shared" si="5"/>
        <v>2752</v>
      </c>
      <c r="P72" s="16">
        <v>32.67</v>
      </c>
      <c r="Q72" s="54"/>
      <c r="R72" s="54"/>
      <c r="S72" s="54"/>
      <c r="T72" s="27">
        <f t="shared" si="3"/>
        <v>2719.33</v>
      </c>
      <c r="U72" s="31"/>
      <c r="V72" s="77"/>
      <c r="W72" s="53"/>
      <c r="X72" s="26" t="s">
        <v>445</v>
      </c>
      <c r="Z72" s="26"/>
      <c r="AC72" s="54"/>
    </row>
    <row r="73" spans="1:29" ht="15.75" x14ac:dyDescent="0.25">
      <c r="B73" s="26">
        <v>37</v>
      </c>
      <c r="C73" s="1" t="s">
        <v>481</v>
      </c>
      <c r="D73" s="2" t="s">
        <v>370</v>
      </c>
      <c r="E73" s="2" t="s">
        <v>367</v>
      </c>
      <c r="F73" s="46" t="s">
        <v>244</v>
      </c>
      <c r="G73" s="3"/>
      <c r="H73" s="74" t="s">
        <v>33</v>
      </c>
      <c r="I73" s="48">
        <v>2752</v>
      </c>
      <c r="J73" s="16"/>
      <c r="K73" s="27"/>
      <c r="L73" s="54"/>
      <c r="M73" s="54"/>
      <c r="N73" s="54"/>
      <c r="O73" s="54">
        <f t="shared" si="5"/>
        <v>2752</v>
      </c>
      <c r="P73" s="16">
        <v>32.67</v>
      </c>
      <c r="Q73" s="54"/>
      <c r="R73" s="54"/>
      <c r="S73" s="54"/>
      <c r="T73" s="27">
        <f t="shared" si="3"/>
        <v>2719.33</v>
      </c>
      <c r="U73" s="31"/>
      <c r="V73" s="77"/>
      <c r="W73" s="53"/>
      <c r="X73" s="26" t="s">
        <v>482</v>
      </c>
      <c r="Z73" s="26"/>
      <c r="AC73" s="54"/>
    </row>
    <row r="74" spans="1:29" ht="18" x14ac:dyDescent="0.4">
      <c r="A74" s="26"/>
      <c r="B74" s="26"/>
      <c r="C74" s="43" t="s">
        <v>247</v>
      </c>
      <c r="D74" s="26"/>
      <c r="E74" s="26"/>
      <c r="F74" s="26"/>
      <c r="G74" s="78"/>
      <c r="H74" s="26"/>
      <c r="I74" s="42">
        <f t="shared" ref="I74:P74" si="6">SUM(I37:I73)</f>
        <v>111335.85999999999</v>
      </c>
      <c r="J74" s="42">
        <f t="shared" si="6"/>
        <v>38.589999999999996</v>
      </c>
      <c r="K74" s="42">
        <f t="shared" si="6"/>
        <v>0</v>
      </c>
      <c r="L74" s="42">
        <f t="shared" si="6"/>
        <v>0</v>
      </c>
      <c r="M74" s="42">
        <f t="shared" si="6"/>
        <v>1003.6</v>
      </c>
      <c r="N74" s="42">
        <f t="shared" si="6"/>
        <v>1000</v>
      </c>
      <c r="O74" s="42">
        <f t="shared" si="6"/>
        <v>113378.05</v>
      </c>
      <c r="P74" s="42">
        <f t="shared" si="6"/>
        <v>3187.6799999999994</v>
      </c>
      <c r="Q74" s="42">
        <f t="shared" ref="Q74:S74" si="7">SUM(Q37:Q72)</f>
        <v>0</v>
      </c>
      <c r="R74" s="42">
        <f t="shared" si="7"/>
        <v>0</v>
      </c>
      <c r="S74" s="42">
        <f t="shared" si="7"/>
        <v>0</v>
      </c>
      <c r="T74" s="42">
        <f>SUM(T37:T73)</f>
        <v>110190.37000000004</v>
      </c>
      <c r="U74" s="26"/>
      <c r="V74" s="79"/>
      <c r="W74" s="75"/>
      <c r="X74" s="26"/>
      <c r="Y74" s="26"/>
      <c r="Z74" s="26"/>
      <c r="AA74" s="26"/>
      <c r="AB74" s="26"/>
    </row>
    <row r="75" spans="1:29" ht="15.75" x14ac:dyDescent="0.25">
      <c r="A75" s="26"/>
      <c r="B75" s="26"/>
      <c r="C75" s="26"/>
      <c r="D75" s="26"/>
      <c r="E75" s="26"/>
      <c r="F75" s="26"/>
      <c r="G75" s="26"/>
      <c r="H75" s="26"/>
      <c r="I75" s="27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7"/>
      <c r="U75" s="26"/>
      <c r="V75" s="26"/>
      <c r="W75" s="26"/>
      <c r="X75" s="26"/>
      <c r="Y75" s="26"/>
      <c r="Z75" s="26"/>
      <c r="AA75" s="26"/>
      <c r="AB75" s="26"/>
    </row>
    <row r="76" spans="1:29" ht="15.7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9" ht="15.7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9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V78" s="26"/>
      <c r="W78" s="26"/>
      <c r="X78" s="26"/>
      <c r="Y78" s="26"/>
      <c r="Z78" s="26"/>
      <c r="AA78" s="26"/>
      <c r="AB78" s="26"/>
    </row>
    <row r="79" spans="1:29" ht="15.75" x14ac:dyDescent="0.25">
      <c r="A79" s="26"/>
      <c r="B79" s="26"/>
      <c r="C79" s="26"/>
      <c r="D79" s="69" t="s">
        <v>183</v>
      </c>
      <c r="E79" s="69"/>
      <c r="F79" s="26"/>
      <c r="G79" s="26"/>
      <c r="H79" s="69" t="s">
        <v>184</v>
      </c>
      <c r="I79" s="69"/>
      <c r="J79" s="69"/>
      <c r="K79" s="69"/>
      <c r="L79" s="26"/>
      <c r="M79" s="26"/>
      <c r="N79" s="26"/>
      <c r="O79" s="69" t="s">
        <v>185</v>
      </c>
      <c r="P79" s="69"/>
      <c r="Q79" s="69"/>
      <c r="R79" s="69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9" ht="15.75" x14ac:dyDescent="0.25">
      <c r="D80" s="69" t="s">
        <v>25</v>
      </c>
      <c r="E80" s="69"/>
      <c r="F80" s="26"/>
      <c r="G80" s="26"/>
      <c r="H80" s="69" t="s">
        <v>88</v>
      </c>
      <c r="I80" s="69"/>
      <c r="J80" s="69"/>
      <c r="K80" s="69"/>
      <c r="L80" s="26"/>
      <c r="M80" s="26"/>
      <c r="N80" s="26"/>
      <c r="O80" s="69" t="s">
        <v>42</v>
      </c>
      <c r="P80" s="69"/>
      <c r="Q80" s="69"/>
      <c r="R80" s="69"/>
      <c r="S80" s="26"/>
    </row>
    <row r="87" spans="20:21" ht="15.75" x14ac:dyDescent="0.25">
      <c r="T87" s="43" t="s">
        <v>225</v>
      </c>
      <c r="U87" s="80">
        <f>+T74+T19</f>
        <v>156647.82000000004</v>
      </c>
    </row>
  </sheetData>
  <mergeCells count="17">
    <mergeCell ref="B31:U31"/>
    <mergeCell ref="B32:U32"/>
    <mergeCell ref="B33:U33"/>
    <mergeCell ref="B1:U1"/>
    <mergeCell ref="B2:U2"/>
    <mergeCell ref="D26:E26"/>
    <mergeCell ref="H26:K26"/>
    <mergeCell ref="O26:R26"/>
    <mergeCell ref="D27:E27"/>
    <mergeCell ref="H27:K27"/>
    <mergeCell ref="O27:R27"/>
    <mergeCell ref="D79:E79"/>
    <mergeCell ref="H79:K79"/>
    <mergeCell ref="O79:R79"/>
    <mergeCell ref="D80:E80"/>
    <mergeCell ref="H80:K80"/>
    <mergeCell ref="O80:R80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ASUS</cp:lastModifiedBy>
  <cp:lastPrinted>2016-10-26T15:51:05Z</cp:lastPrinted>
  <dcterms:created xsi:type="dcterms:W3CDTF">2015-12-18T16:14:16Z</dcterms:created>
  <dcterms:modified xsi:type="dcterms:W3CDTF">2018-05-16T18:56:58Z</dcterms:modified>
</cp:coreProperties>
</file>